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aaakraydavis\network\support-files\pm-pdf-files\saygoodcredit\"/>
    </mc:Choice>
  </mc:AlternateContent>
  <bookViews>
    <workbookView xWindow="240" yWindow="75" windowWidth="15195" windowHeight="12270"/>
  </bookViews>
  <sheets>
    <sheet name="Home" sheetId="4" r:id="rId1"/>
    <sheet name="Monthly Payment" sheetId="1" r:id="rId2"/>
    <sheet name="How Much to Afford" sheetId="2" r:id="rId3"/>
    <sheet name="Loan Comparison" sheetId="9" r:id="rId4"/>
    <sheet name="Loan Payoff" sheetId="13" r:id="rId5"/>
    <sheet name="Refi Calc" sheetId="14" r:id="rId6"/>
    <sheet name="Down LTV" sheetId="12" r:id="rId7"/>
    <sheet name="Equity LTV" sheetId="11" r:id="rId8"/>
    <sheet name="Debt Ratio" sheetId="3" r:id="rId9"/>
    <sheet name="Housing Ratio" sheetId="10" r:id="rId10"/>
    <sheet name="Debt Consolidation Wkst" sheetId="5" r:id="rId11"/>
    <sheet name="Amortization Table" sheetId="15" r:id="rId12"/>
  </sheets>
  <definedNames>
    <definedName name="LOAN">#REF!</definedName>
    <definedName name="RATE">#REF!</definedName>
    <definedName name="TERM">#REF!</definedName>
  </definedNames>
  <calcPr calcId="152511"/>
</workbook>
</file>

<file path=xl/calcChain.xml><?xml version="1.0" encoding="utf-8"?>
<calcChain xmlns="http://schemas.openxmlformats.org/spreadsheetml/2006/main">
  <c r="F25" i="5" l="1"/>
  <c r="C16" i="15"/>
  <c r="F11" i="15"/>
  <c r="E11" i="15"/>
  <c r="H11" i="15" s="1"/>
  <c r="G11" i="15"/>
  <c r="F12" i="15"/>
  <c r="C18" i="15" s="1"/>
  <c r="I11" i="15"/>
  <c r="E20" i="14"/>
  <c r="C14" i="14"/>
  <c r="E21" i="14"/>
  <c r="E17" i="14"/>
  <c r="E18" i="14"/>
  <c r="E14" i="14"/>
  <c r="C18" i="13"/>
  <c r="C16" i="13"/>
  <c r="C18" i="12"/>
  <c r="E18" i="12" s="1"/>
  <c r="C17" i="12"/>
  <c r="E17" i="12"/>
  <c r="C16" i="12"/>
  <c r="E16" i="12" s="1"/>
  <c r="C15" i="12"/>
  <c r="E15" i="12"/>
  <c r="C13" i="12"/>
  <c r="E13" i="12" s="1"/>
  <c r="C12" i="12"/>
  <c r="E12" i="12"/>
  <c r="C11" i="12"/>
  <c r="E11" i="12" s="1"/>
  <c r="C18" i="11"/>
  <c r="E18" i="11" s="1"/>
  <c r="C17" i="11"/>
  <c r="E17" i="11"/>
  <c r="C16" i="11"/>
  <c r="E16" i="11" s="1"/>
  <c r="C15" i="11"/>
  <c r="E15" i="11" s="1"/>
  <c r="C13" i="11"/>
  <c r="E13" i="11"/>
  <c r="C12" i="11"/>
  <c r="E12" i="11" s="1"/>
  <c r="C11" i="11"/>
  <c r="E11" i="11" s="1"/>
  <c r="C11" i="10"/>
  <c r="C26" i="10" s="1"/>
  <c r="C28" i="10"/>
  <c r="C13" i="10"/>
  <c r="C15" i="3"/>
  <c r="E11" i="3"/>
  <c r="C17" i="3"/>
  <c r="C29" i="5"/>
  <c r="F31" i="5" s="1"/>
  <c r="F24" i="5"/>
  <c r="F23" i="5"/>
  <c r="F22" i="5"/>
  <c r="F21" i="5"/>
  <c r="F18" i="5"/>
  <c r="F17" i="5"/>
  <c r="F16" i="5"/>
  <c r="F15" i="5"/>
  <c r="F12" i="5"/>
  <c r="F11" i="5"/>
  <c r="F10" i="5"/>
  <c r="F9" i="5"/>
  <c r="F30" i="5"/>
  <c r="F33" i="5" s="1"/>
  <c r="F34" i="5" s="1"/>
  <c r="E18" i="9"/>
  <c r="G18" i="9"/>
  <c r="C22" i="9"/>
  <c r="C18" i="9"/>
  <c r="C21" i="9"/>
  <c r="C20" i="9"/>
  <c r="C18" i="2"/>
  <c r="C18" i="1"/>
  <c r="E15" i="14" l="1"/>
  <c r="E12" i="15"/>
  <c r="G12" i="15"/>
  <c r="I12" i="15"/>
  <c r="H12" i="15"/>
  <c r="E13" i="15" l="1"/>
  <c r="G13" i="15" s="1"/>
  <c r="H13" i="15"/>
  <c r="I13" i="15"/>
  <c r="F13" i="15"/>
  <c r="E14" i="15" l="1"/>
  <c r="G14" i="15" s="1"/>
  <c r="I14" i="15"/>
  <c r="H14" i="15"/>
  <c r="F14" i="15"/>
  <c r="F15" i="15" l="1"/>
  <c r="E15" i="15"/>
  <c r="G15" i="15"/>
  <c r="I15" i="15"/>
  <c r="H15" i="15"/>
  <c r="F16" i="15" l="1"/>
  <c r="E16" i="15"/>
  <c r="G16" i="15"/>
  <c r="I16" i="15"/>
  <c r="H16" i="15"/>
  <c r="G17" i="15" l="1"/>
  <c r="I17" i="15"/>
  <c r="F17" i="15"/>
  <c r="E17" i="15"/>
  <c r="H17" i="15"/>
  <c r="G18" i="15" l="1"/>
  <c r="F18" i="15"/>
  <c r="H18" i="15"/>
  <c r="E18" i="15"/>
  <c r="I18" i="15"/>
  <c r="F19" i="15" l="1"/>
  <c r="I19" i="15"/>
  <c r="E19" i="15"/>
  <c r="G19" i="15" s="1"/>
  <c r="H19" i="15"/>
  <c r="E20" i="15" l="1"/>
  <c r="G20" i="15" s="1"/>
  <c r="F20" i="15"/>
  <c r="I20" i="15"/>
  <c r="H20" i="15"/>
  <c r="E21" i="15" l="1"/>
  <c r="I21" i="15"/>
  <c r="H21" i="15"/>
  <c r="F21" i="15"/>
  <c r="G21" i="15"/>
  <c r="F22" i="15" l="1"/>
  <c r="E22" i="15"/>
  <c r="G22" i="15" s="1"/>
  <c r="H22" i="15"/>
  <c r="I22" i="15"/>
  <c r="F23" i="15" l="1"/>
  <c r="E23" i="15"/>
  <c r="H23" i="15"/>
  <c r="G23" i="15"/>
  <c r="I23" i="15"/>
  <c r="F24" i="15" l="1"/>
  <c r="I24" i="15"/>
  <c r="H24" i="15"/>
  <c r="E24" i="15"/>
  <c r="G24" i="15" s="1"/>
  <c r="I25" i="15" l="1"/>
  <c r="F25" i="15"/>
  <c r="E25" i="15"/>
  <c r="G25" i="15" s="1"/>
  <c r="H25" i="15"/>
  <c r="F26" i="15" l="1"/>
  <c r="H26" i="15"/>
  <c r="E26" i="15"/>
  <c r="G26" i="15" s="1"/>
  <c r="I26" i="15"/>
  <c r="E27" i="15" l="1"/>
  <c r="G27" i="15" s="1"/>
  <c r="I27" i="15"/>
  <c r="F27" i="15"/>
  <c r="H27" i="15"/>
  <c r="E28" i="15" l="1"/>
  <c r="G28" i="15"/>
  <c r="F28" i="15"/>
  <c r="I28" i="15"/>
  <c r="H28" i="15"/>
  <c r="E29" i="15" l="1"/>
  <c r="G29" i="15" s="1"/>
  <c r="F29" i="15"/>
  <c r="I29" i="15"/>
  <c r="H29" i="15"/>
  <c r="I30" i="15" l="1"/>
  <c r="F30" i="15"/>
  <c r="H30" i="15"/>
  <c r="E30" i="15"/>
  <c r="G30" i="15"/>
  <c r="F31" i="15" l="1"/>
  <c r="E31" i="15"/>
  <c r="G31" i="15"/>
  <c r="I31" i="15"/>
  <c r="H31" i="15"/>
  <c r="F32" i="15" l="1"/>
  <c r="H32" i="15"/>
  <c r="E32" i="15"/>
  <c r="G32" i="15" s="1"/>
  <c r="I32" i="15"/>
  <c r="I33" i="15" l="1"/>
  <c r="F33" i="15"/>
  <c r="E33" i="15"/>
  <c r="G33" i="15" s="1"/>
  <c r="H33" i="15"/>
  <c r="F34" i="15" l="1"/>
  <c r="E34" i="15"/>
  <c r="G34" i="15" s="1"/>
  <c r="H34" i="15"/>
  <c r="I34" i="15"/>
  <c r="F35" i="15" l="1"/>
  <c r="E35" i="15"/>
  <c r="G35" i="15" s="1"/>
  <c r="H35" i="15"/>
  <c r="I35" i="15"/>
  <c r="E36" i="15" l="1"/>
  <c r="G36" i="15"/>
  <c r="F36" i="15"/>
  <c r="I36" i="15"/>
  <c r="H36" i="15"/>
  <c r="E37" i="15" l="1"/>
  <c r="G37" i="15" s="1"/>
  <c r="I37" i="15"/>
  <c r="H37" i="15"/>
  <c r="F37" i="15"/>
  <c r="I38" i="15" l="1"/>
  <c r="H38" i="15"/>
  <c r="E38" i="15"/>
  <c r="G38" i="15" s="1"/>
  <c r="F38" i="15"/>
  <c r="F39" i="15" l="1"/>
  <c r="E39" i="15"/>
  <c r="I39" i="15"/>
  <c r="G39" i="15"/>
  <c r="H39" i="15"/>
  <c r="F40" i="15" l="1"/>
  <c r="E40" i="15"/>
  <c r="G40" i="15" s="1"/>
  <c r="I40" i="15"/>
  <c r="H40" i="15"/>
  <c r="I41" i="15" l="1"/>
  <c r="E41" i="15"/>
  <c r="G41" i="15" s="1"/>
  <c r="H41" i="15"/>
  <c r="F41" i="15"/>
  <c r="F42" i="15" l="1"/>
  <c r="H42" i="15"/>
  <c r="E42" i="15"/>
  <c r="G42" i="15" s="1"/>
  <c r="I42" i="15"/>
  <c r="F43" i="15" l="1"/>
  <c r="E43" i="15"/>
  <c r="G43" i="15" s="1"/>
  <c r="H43" i="15"/>
  <c r="I43" i="15"/>
  <c r="E44" i="15" l="1"/>
  <c r="G44" i="15"/>
  <c r="F44" i="15"/>
  <c r="H44" i="15"/>
  <c r="I44" i="15"/>
  <c r="E45" i="15" l="1"/>
  <c r="G45" i="15" s="1"/>
  <c r="F45" i="15"/>
  <c r="H45" i="15"/>
  <c r="I45" i="15"/>
  <c r="F46" i="15" l="1"/>
  <c r="E46" i="15"/>
  <c r="G46" i="15"/>
  <c r="I46" i="15"/>
  <c r="H46" i="15"/>
  <c r="F47" i="15" l="1"/>
  <c r="E47" i="15"/>
  <c r="G47" i="15"/>
  <c r="I47" i="15"/>
  <c r="H47" i="15"/>
  <c r="F48" i="15" l="1"/>
  <c r="I48" i="15"/>
  <c r="E48" i="15"/>
  <c r="G48" i="15" s="1"/>
  <c r="H48" i="15"/>
  <c r="I49" i="15" l="1"/>
  <c r="F49" i="15"/>
  <c r="E49" i="15"/>
  <c r="G49" i="15" s="1"/>
  <c r="H49" i="15"/>
  <c r="F50" i="15" l="1"/>
  <c r="H50" i="15"/>
  <c r="E50" i="15"/>
  <c r="G50" i="15" s="1"/>
  <c r="I50" i="15"/>
  <c r="E51" i="15" l="1"/>
  <c r="I51" i="15"/>
  <c r="G51" i="15"/>
  <c r="H51" i="15"/>
  <c r="F51" i="15"/>
  <c r="E52" i="15" l="1"/>
  <c r="G52" i="15" s="1"/>
  <c r="I52" i="15"/>
  <c r="F52" i="15"/>
  <c r="H52" i="15"/>
  <c r="E53" i="15" l="1"/>
  <c r="G53" i="15" s="1"/>
  <c r="I53" i="15"/>
  <c r="F53" i="15"/>
  <c r="H53" i="15"/>
  <c r="F54" i="15" l="1"/>
  <c r="E54" i="15"/>
  <c r="G54" i="15" s="1"/>
  <c r="I54" i="15"/>
  <c r="H54" i="15"/>
  <c r="E55" i="15" l="1"/>
  <c r="I55" i="15"/>
  <c r="H55" i="15"/>
  <c r="F55" i="15"/>
  <c r="G55" i="15"/>
  <c r="F56" i="15" l="1"/>
  <c r="E56" i="15"/>
  <c r="I56" i="15"/>
  <c r="H56" i="15"/>
  <c r="G56" i="15"/>
  <c r="I57" i="15" l="1"/>
  <c r="E57" i="15"/>
  <c r="G57" i="15"/>
  <c r="H57" i="15"/>
  <c r="F57" i="15"/>
  <c r="F58" i="15" l="1"/>
  <c r="I58" i="15"/>
  <c r="H58" i="15"/>
  <c r="E58" i="15"/>
  <c r="G58" i="15" s="1"/>
  <c r="E59" i="15" l="1"/>
  <c r="G59" i="15" s="1"/>
  <c r="F59" i="15"/>
  <c r="H59" i="15"/>
  <c r="I59" i="15"/>
  <c r="F60" i="15" l="1"/>
  <c r="H60" i="15"/>
  <c r="E60" i="15"/>
  <c r="G60" i="15" s="1"/>
  <c r="I60" i="15"/>
  <c r="E61" i="15" l="1"/>
  <c r="G61" i="15"/>
  <c r="I61" i="15"/>
  <c r="H61" i="15"/>
  <c r="F61" i="15"/>
  <c r="F62" i="15" l="1"/>
  <c r="I62" i="15"/>
  <c r="E62" i="15"/>
  <c r="H62" i="15"/>
  <c r="G62" i="15"/>
  <c r="E63" i="15" l="1"/>
  <c r="F63" i="15"/>
  <c r="H63" i="15"/>
  <c r="G63" i="15"/>
  <c r="I63" i="15"/>
  <c r="F64" i="15" l="1"/>
  <c r="G64" i="15"/>
  <c r="H64" i="15"/>
  <c r="E64" i="15"/>
  <c r="I64" i="15"/>
  <c r="I65" i="15" l="1"/>
  <c r="E65" i="15"/>
  <c r="G65" i="15"/>
  <c r="F65" i="15"/>
  <c r="H65" i="15"/>
  <c r="F66" i="15" l="1"/>
  <c r="H66" i="15"/>
  <c r="E66" i="15"/>
  <c r="G66" i="15" s="1"/>
  <c r="I66" i="15"/>
  <c r="F67" i="15" l="1"/>
  <c r="I67" i="15"/>
  <c r="E67" i="15"/>
  <c r="H67" i="15"/>
  <c r="G67" i="15"/>
  <c r="I68" i="15" l="1"/>
  <c r="F68" i="15"/>
  <c r="E68" i="15"/>
  <c r="G68" i="15" s="1"/>
  <c r="H68" i="15"/>
  <c r="E69" i="15" l="1"/>
  <c r="G69" i="15"/>
  <c r="I69" i="15"/>
  <c r="F69" i="15"/>
  <c r="H69" i="15"/>
  <c r="E70" i="15" l="1"/>
  <c r="F70" i="15"/>
  <c r="G70" i="15"/>
  <c r="I70" i="15"/>
  <c r="H70" i="15"/>
  <c r="E71" i="15" l="1"/>
  <c r="F71" i="15"/>
  <c r="I71" i="15"/>
  <c r="G71" i="15"/>
  <c r="H71" i="15"/>
  <c r="F72" i="15" l="1"/>
  <c r="I72" i="15"/>
  <c r="H72" i="15"/>
  <c r="E72" i="15"/>
  <c r="G72" i="15" s="1"/>
  <c r="E73" i="15" l="1"/>
  <c r="G73" i="15" s="1"/>
  <c r="F73" i="15"/>
  <c r="H73" i="15"/>
  <c r="I73" i="15"/>
  <c r="F74" i="15" l="1"/>
  <c r="H74" i="15"/>
  <c r="E74" i="15"/>
  <c r="G74" i="15" s="1"/>
  <c r="I74" i="15"/>
  <c r="I75" i="15" l="1"/>
  <c r="F75" i="15"/>
  <c r="H75" i="15"/>
  <c r="E75" i="15"/>
  <c r="G75" i="15" s="1"/>
  <c r="F76" i="15" l="1"/>
  <c r="H76" i="15"/>
  <c r="I76" i="15"/>
  <c r="E76" i="15"/>
  <c r="G76" i="15" s="1"/>
  <c r="E77" i="15" l="1"/>
  <c r="G77" i="15"/>
  <c r="H77" i="15"/>
  <c r="I77" i="15"/>
  <c r="F77" i="15"/>
  <c r="F78" i="15" l="1"/>
  <c r="E78" i="15"/>
  <c r="I78" i="15"/>
  <c r="H78" i="15"/>
  <c r="G78" i="15"/>
  <c r="E79" i="15" l="1"/>
  <c r="G79" i="15" s="1"/>
  <c r="I79" i="15"/>
  <c r="H79" i="15"/>
  <c r="F79" i="15"/>
  <c r="F80" i="15" l="1"/>
  <c r="I80" i="15"/>
  <c r="E80" i="15"/>
  <c r="G80" i="15" s="1"/>
  <c r="H80" i="15"/>
  <c r="F81" i="15" l="1"/>
  <c r="E81" i="15"/>
  <c r="G81" i="15" s="1"/>
  <c r="I81" i="15"/>
  <c r="H81" i="15"/>
  <c r="F82" i="15" l="1"/>
  <c r="H82" i="15"/>
  <c r="E82" i="15"/>
  <c r="G82" i="15" s="1"/>
  <c r="I82" i="15"/>
  <c r="I83" i="15" l="1"/>
  <c r="F83" i="15"/>
  <c r="H83" i="15"/>
  <c r="E83" i="15"/>
  <c r="G83" i="15"/>
  <c r="E84" i="15" l="1"/>
  <c r="G84" i="15" s="1"/>
  <c r="I84" i="15"/>
  <c r="H84" i="15"/>
  <c r="F84" i="15"/>
  <c r="E85" i="15" l="1"/>
  <c r="H85" i="15"/>
  <c r="F85" i="15"/>
  <c r="G85" i="15"/>
  <c r="I85" i="15"/>
  <c r="F86" i="15" l="1"/>
  <c r="E86" i="15"/>
  <c r="G86" i="15"/>
  <c r="H86" i="15"/>
  <c r="I86" i="15"/>
  <c r="E87" i="15" l="1"/>
  <c r="G87" i="15" s="1"/>
  <c r="F87" i="15"/>
  <c r="H87" i="15"/>
  <c r="I87" i="15"/>
  <c r="F88" i="15" l="1"/>
  <c r="E88" i="15"/>
  <c r="G88" i="15" s="1"/>
  <c r="I88" i="15"/>
  <c r="H88" i="15"/>
  <c r="I89" i="15" l="1"/>
  <c r="F89" i="15"/>
  <c r="E89" i="15"/>
  <c r="G89" i="15" s="1"/>
  <c r="H89" i="15"/>
  <c r="F90" i="15" l="1"/>
  <c r="H90" i="15"/>
  <c r="E90" i="15"/>
  <c r="G90" i="15" s="1"/>
  <c r="I90" i="15"/>
  <c r="I91" i="15" l="1"/>
  <c r="F91" i="15"/>
  <c r="E91" i="15"/>
  <c r="G91" i="15" s="1"/>
  <c r="H91" i="15"/>
  <c r="F92" i="15" l="1"/>
  <c r="E92" i="15"/>
  <c r="G92" i="15" s="1"/>
  <c r="I92" i="15"/>
  <c r="H92" i="15"/>
  <c r="E93" i="15" l="1"/>
  <c r="G93" i="15" s="1"/>
  <c r="H93" i="15"/>
  <c r="I93" i="15"/>
  <c r="F93" i="15"/>
  <c r="F94" i="15" l="1"/>
  <c r="E94" i="15"/>
  <c r="G94" i="15"/>
  <c r="H94" i="15"/>
  <c r="I94" i="15"/>
  <c r="E95" i="15" l="1"/>
  <c r="G95" i="15" s="1"/>
  <c r="F95" i="15"/>
  <c r="H95" i="15"/>
  <c r="I95" i="15"/>
  <c r="F96" i="15" l="1"/>
  <c r="H96" i="15"/>
  <c r="I96" i="15"/>
  <c r="E96" i="15"/>
  <c r="G96" i="15"/>
  <c r="F97" i="15" l="1"/>
  <c r="E97" i="15"/>
  <c r="G97" i="15" s="1"/>
  <c r="H97" i="15"/>
  <c r="I97" i="15"/>
  <c r="F98" i="15" l="1"/>
  <c r="H98" i="15"/>
  <c r="E98" i="15"/>
  <c r="G98" i="15" s="1"/>
  <c r="I98" i="15"/>
  <c r="F99" i="15" l="1"/>
  <c r="I99" i="15"/>
  <c r="H99" i="15"/>
  <c r="E99" i="15"/>
  <c r="G99" i="15"/>
  <c r="I100" i="15" l="1"/>
  <c r="F100" i="15"/>
  <c r="E100" i="15"/>
  <c r="G100" i="15" s="1"/>
  <c r="H100" i="15"/>
  <c r="E101" i="15" l="1"/>
  <c r="F101" i="15"/>
  <c r="G101" i="15"/>
  <c r="I101" i="15"/>
  <c r="H101" i="15"/>
  <c r="E102" i="15" l="1"/>
  <c r="G102" i="15" s="1"/>
  <c r="F102" i="15"/>
  <c r="I102" i="15"/>
  <c r="H102" i="15"/>
  <c r="F103" i="15" l="1"/>
  <c r="E103" i="15"/>
  <c r="H103" i="15"/>
  <c r="I103" i="15"/>
  <c r="G103" i="15"/>
  <c r="F104" i="15" l="1"/>
  <c r="H104" i="15"/>
  <c r="I104" i="15"/>
  <c r="E104" i="15"/>
  <c r="G104" i="15"/>
  <c r="E105" i="15" l="1"/>
  <c r="G105" i="15" s="1"/>
  <c r="I105" i="15"/>
  <c r="H105" i="15"/>
  <c r="F105" i="15"/>
  <c r="H106" i="15" l="1"/>
  <c r="F106" i="15"/>
  <c r="I106" i="15"/>
  <c r="E106" i="15"/>
  <c r="G106" i="15" s="1"/>
  <c r="I107" i="15" l="1"/>
  <c r="E107" i="15"/>
  <c r="G107" i="15"/>
  <c r="H107" i="15"/>
  <c r="F107" i="15"/>
  <c r="E108" i="15" l="1"/>
  <c r="F108" i="15"/>
  <c r="I108" i="15"/>
  <c r="G108" i="15"/>
  <c r="H108" i="15"/>
  <c r="E109" i="15" l="1"/>
  <c r="G109" i="15" s="1"/>
  <c r="F109" i="15"/>
  <c r="I109" i="15"/>
  <c r="H109" i="15"/>
  <c r="F110" i="15" l="1"/>
  <c r="E110" i="15"/>
  <c r="G110" i="15"/>
  <c r="H110" i="15"/>
  <c r="I110" i="15"/>
  <c r="E111" i="15" l="1"/>
  <c r="G111" i="15" s="1"/>
  <c r="F111" i="15"/>
  <c r="H111" i="15"/>
  <c r="I111" i="15"/>
  <c r="F112" i="15" l="1"/>
  <c r="E112" i="15"/>
  <c r="G112" i="15" s="1"/>
  <c r="H112" i="15"/>
  <c r="I112" i="15"/>
  <c r="F113" i="15" l="1"/>
  <c r="I113" i="15"/>
  <c r="H113" i="15"/>
  <c r="E113" i="15"/>
  <c r="G113" i="15"/>
  <c r="G114" i="15" l="1"/>
  <c r="E114" i="15"/>
  <c r="H114" i="15"/>
  <c r="F114" i="15"/>
  <c r="I114" i="15"/>
  <c r="I115" i="15" l="1"/>
  <c r="F115" i="15"/>
  <c r="H115" i="15"/>
  <c r="E115" i="15"/>
  <c r="G115" i="15" s="1"/>
  <c r="F116" i="15" l="1"/>
  <c r="E116" i="15"/>
  <c r="G116" i="15"/>
  <c r="I116" i="15"/>
  <c r="H116" i="15"/>
  <c r="E117" i="15" l="1"/>
  <c r="G117" i="15" s="1"/>
  <c r="F117" i="15"/>
  <c r="I117" i="15"/>
  <c r="H117" i="15"/>
  <c r="I118" i="15" l="1"/>
  <c r="F118" i="15"/>
  <c r="H118" i="15"/>
  <c r="E118" i="15"/>
  <c r="G118" i="15"/>
  <c r="E119" i="15" l="1"/>
  <c r="G119" i="15" s="1"/>
  <c r="I119" i="15"/>
  <c r="F119" i="15"/>
  <c r="H119" i="15"/>
  <c r="F120" i="15" l="1"/>
  <c r="E120" i="15"/>
  <c r="G120" i="15" s="1"/>
  <c r="I120" i="15"/>
  <c r="H120" i="15"/>
  <c r="E121" i="15" l="1"/>
  <c r="G121" i="15" s="1"/>
  <c r="F121" i="15"/>
  <c r="H121" i="15"/>
  <c r="I121" i="15"/>
  <c r="G122" i="15" l="1"/>
  <c r="H122" i="15"/>
  <c r="F122" i="15"/>
  <c r="E122" i="15"/>
  <c r="I122" i="15"/>
  <c r="G123" i="15" l="1"/>
  <c r="F123" i="15"/>
  <c r="I123" i="15"/>
  <c r="E123" i="15"/>
  <c r="H123" i="15"/>
  <c r="G124" i="15" l="1"/>
  <c r="F124" i="15"/>
  <c r="E124" i="15"/>
  <c r="I124" i="15"/>
  <c r="H124" i="15"/>
  <c r="E125" i="15" l="1"/>
  <c r="G125" i="15" s="1"/>
  <c r="H125" i="15"/>
  <c r="F125" i="15"/>
  <c r="I125" i="15"/>
  <c r="G126" i="15" l="1"/>
  <c r="E126" i="15"/>
  <c r="F126" i="15"/>
  <c r="I126" i="15"/>
  <c r="H126" i="15"/>
  <c r="F127" i="15" l="1"/>
  <c r="E127" i="15"/>
  <c r="G127" i="15"/>
  <c r="I127" i="15"/>
  <c r="H127" i="15"/>
  <c r="F128" i="15" l="1"/>
  <c r="I128" i="15"/>
  <c r="E128" i="15"/>
  <c r="G128" i="15"/>
  <c r="H128" i="15"/>
  <c r="G129" i="15" l="1"/>
  <c r="I129" i="15"/>
  <c r="F129" i="15"/>
  <c r="E129" i="15"/>
  <c r="H129" i="15"/>
  <c r="F130" i="15" l="1"/>
  <c r="H130" i="15"/>
  <c r="E130" i="15"/>
  <c r="G130" i="15" s="1"/>
  <c r="I130" i="15"/>
  <c r="I131" i="15" l="1"/>
  <c r="F131" i="15"/>
  <c r="E131" i="15"/>
  <c r="G131" i="15" s="1"/>
  <c r="H131" i="15"/>
  <c r="E132" i="15" l="1"/>
  <c r="G132" i="15" s="1"/>
  <c r="I132" i="15"/>
  <c r="F132" i="15"/>
  <c r="H132" i="15"/>
  <c r="E133" i="15" l="1"/>
  <c r="G133" i="15"/>
  <c r="F133" i="15"/>
  <c r="I133" i="15"/>
  <c r="H133" i="15"/>
  <c r="F134" i="15" l="1"/>
  <c r="E134" i="15"/>
  <c r="G134" i="15"/>
  <c r="H134" i="15"/>
  <c r="I134" i="15"/>
  <c r="F135" i="15" l="1"/>
  <c r="E135" i="15"/>
  <c r="G135" i="15" s="1"/>
  <c r="I135" i="15"/>
  <c r="H135" i="15"/>
  <c r="F136" i="15" l="1"/>
  <c r="I136" i="15"/>
  <c r="H136" i="15"/>
  <c r="E136" i="15"/>
  <c r="G136" i="15" s="1"/>
  <c r="F137" i="15" l="1"/>
  <c r="E137" i="15"/>
  <c r="H137" i="15"/>
  <c r="G137" i="15"/>
  <c r="I137" i="15"/>
  <c r="H138" i="15" l="1"/>
  <c r="E138" i="15"/>
  <c r="G138" i="15" s="1"/>
  <c r="I138" i="15"/>
  <c r="F138" i="15"/>
  <c r="F139" i="15" l="1"/>
  <c r="I139" i="15"/>
  <c r="E139" i="15"/>
  <c r="G139" i="15" s="1"/>
  <c r="H139" i="15"/>
  <c r="E140" i="15" l="1"/>
  <c r="G140" i="15"/>
  <c r="F140" i="15"/>
  <c r="H140" i="15"/>
  <c r="I140" i="15"/>
  <c r="E141" i="15" l="1"/>
  <c r="I141" i="15"/>
  <c r="H141" i="15"/>
  <c r="F141" i="15"/>
  <c r="G141" i="15"/>
  <c r="F142" i="15" l="1"/>
  <c r="E142" i="15"/>
  <c r="I142" i="15"/>
  <c r="G142" i="15"/>
  <c r="H142" i="15"/>
  <c r="F143" i="15" l="1"/>
  <c r="E143" i="15"/>
  <c r="G143" i="15" s="1"/>
  <c r="I143" i="15"/>
  <c r="H143" i="15"/>
  <c r="F144" i="15" l="1"/>
  <c r="E144" i="15"/>
  <c r="G144" i="15" s="1"/>
  <c r="I144" i="15"/>
  <c r="H144" i="15"/>
  <c r="F145" i="15" l="1"/>
  <c r="E145" i="15"/>
  <c r="G145" i="15"/>
  <c r="I145" i="15"/>
  <c r="H145" i="15"/>
  <c r="H146" i="15" l="1"/>
  <c r="F146" i="15"/>
  <c r="I146" i="15"/>
  <c r="E146" i="15"/>
  <c r="G146" i="15" s="1"/>
  <c r="E147" i="15" l="1"/>
  <c r="I147" i="15"/>
  <c r="G147" i="15"/>
  <c r="H147" i="15"/>
  <c r="F147" i="15"/>
  <c r="F148" i="15" l="1"/>
  <c r="H148" i="15"/>
  <c r="I148" i="15"/>
  <c r="E148" i="15"/>
  <c r="G148" i="15"/>
  <c r="E149" i="15" l="1"/>
  <c r="F149" i="15"/>
  <c r="G149" i="15"/>
  <c r="H149" i="15"/>
  <c r="I149" i="15"/>
  <c r="F150" i="15" l="1"/>
  <c r="H150" i="15"/>
  <c r="E150" i="15"/>
  <c r="G150" i="15" s="1"/>
  <c r="I150" i="15"/>
  <c r="F151" i="15" l="1"/>
  <c r="E151" i="15"/>
  <c r="G151" i="15" s="1"/>
  <c r="I151" i="15"/>
  <c r="H151" i="15"/>
  <c r="F152" i="15" l="1"/>
  <c r="E152" i="15"/>
  <c r="I152" i="15"/>
  <c r="G152" i="15"/>
  <c r="H152" i="15"/>
  <c r="E153" i="15" l="1"/>
  <c r="G153" i="15"/>
  <c r="I153" i="15"/>
  <c r="F153" i="15"/>
  <c r="H153" i="15"/>
  <c r="F154" i="15" l="1"/>
  <c r="E154" i="15"/>
  <c r="G154" i="15" s="1"/>
  <c r="H154" i="15"/>
  <c r="I154" i="15"/>
  <c r="I155" i="15" l="1"/>
  <c r="F155" i="15"/>
  <c r="E155" i="15"/>
  <c r="H155" i="15"/>
  <c r="G155" i="15"/>
  <c r="H156" i="15" l="1"/>
  <c r="I156" i="15"/>
  <c r="F156" i="15"/>
  <c r="E156" i="15"/>
  <c r="G156" i="15" s="1"/>
  <c r="E157" i="15" l="1"/>
  <c r="F157" i="15"/>
  <c r="G157" i="15"/>
  <c r="I157" i="15"/>
  <c r="H157" i="15"/>
  <c r="F158" i="15" l="1"/>
  <c r="E158" i="15"/>
  <c r="G158" i="15"/>
  <c r="H158" i="15"/>
  <c r="I158" i="15"/>
  <c r="F159" i="15" l="1"/>
  <c r="E159" i="15"/>
  <c r="G159" i="15"/>
  <c r="H159" i="15"/>
  <c r="I159" i="15"/>
  <c r="F160" i="15" l="1"/>
  <c r="E160" i="15"/>
  <c r="G160" i="15"/>
  <c r="H160" i="15"/>
  <c r="I160" i="15"/>
  <c r="E161" i="15" l="1"/>
  <c r="G161" i="15"/>
  <c r="F161" i="15"/>
  <c r="I161" i="15"/>
  <c r="H161" i="15"/>
  <c r="H162" i="15" l="1"/>
  <c r="I162" i="15"/>
  <c r="F162" i="15"/>
  <c r="E162" i="15"/>
  <c r="G162" i="15" s="1"/>
  <c r="E163" i="15" l="1"/>
  <c r="I163" i="15"/>
  <c r="F163" i="15"/>
  <c r="G163" i="15"/>
  <c r="H163" i="15"/>
  <c r="G164" i="15" l="1"/>
  <c r="F164" i="15"/>
  <c r="E164" i="15"/>
  <c r="I164" i="15"/>
  <c r="H164" i="15"/>
  <c r="E165" i="15" l="1"/>
  <c r="F165" i="15"/>
  <c r="I165" i="15"/>
  <c r="H165" i="15"/>
  <c r="G165" i="15"/>
  <c r="E166" i="15" l="1"/>
  <c r="G166" i="15"/>
  <c r="H166" i="15"/>
  <c r="I166" i="15"/>
  <c r="F166" i="15"/>
  <c r="E167" i="15" l="1"/>
  <c r="G167" i="15"/>
  <c r="H167" i="15"/>
  <c r="I167" i="15"/>
  <c r="F167" i="15"/>
  <c r="F168" i="15" l="1"/>
  <c r="E168" i="15"/>
  <c r="G168" i="15"/>
  <c r="H168" i="15"/>
  <c r="I168" i="15"/>
  <c r="E169" i="15" l="1"/>
  <c r="H169" i="15"/>
  <c r="G169" i="15"/>
  <c r="F169" i="15"/>
  <c r="I169" i="15"/>
  <c r="H170" i="15" l="1"/>
  <c r="F170" i="15"/>
  <c r="E170" i="15"/>
  <c r="G170" i="15" s="1"/>
  <c r="I170" i="15"/>
  <c r="I171" i="15" l="1"/>
  <c r="H171" i="15"/>
  <c r="F171" i="15"/>
  <c r="E171" i="15"/>
  <c r="G171" i="15" s="1"/>
  <c r="E172" i="15" l="1"/>
  <c r="G172" i="15" s="1"/>
  <c r="F172" i="15"/>
  <c r="I172" i="15"/>
  <c r="H172" i="15"/>
  <c r="E173" i="15" l="1"/>
  <c r="F173" i="15"/>
  <c r="I173" i="15"/>
  <c r="G173" i="15"/>
  <c r="H173" i="15"/>
  <c r="E174" i="15" l="1"/>
  <c r="G174" i="15"/>
  <c r="F174" i="15"/>
  <c r="I174" i="15"/>
  <c r="H174" i="15"/>
  <c r="E175" i="15" l="1"/>
  <c r="G175" i="15" s="1"/>
  <c r="F175" i="15"/>
  <c r="H175" i="15"/>
  <c r="I175" i="15"/>
  <c r="F176" i="15" l="1"/>
  <c r="E176" i="15"/>
  <c r="G176" i="15"/>
  <c r="H176" i="15"/>
  <c r="I176" i="15"/>
  <c r="F177" i="15" l="1"/>
  <c r="E177" i="15"/>
  <c r="H177" i="15"/>
  <c r="I177" i="15"/>
  <c r="G177" i="15"/>
  <c r="G178" i="15" l="1"/>
  <c r="E178" i="15"/>
  <c r="H178" i="15"/>
  <c r="I178" i="15"/>
  <c r="F178" i="15"/>
  <c r="F179" i="15" l="1"/>
  <c r="I179" i="15"/>
  <c r="E179" i="15"/>
  <c r="H179" i="15"/>
  <c r="G179" i="15"/>
  <c r="I180" i="15" l="1"/>
  <c r="H180" i="15"/>
  <c r="F180" i="15"/>
  <c r="E180" i="15"/>
  <c r="G180" i="15" s="1"/>
  <c r="E181" i="15" l="1"/>
  <c r="G181" i="15"/>
  <c r="F181" i="15"/>
  <c r="I181" i="15"/>
  <c r="H181" i="15"/>
  <c r="E182" i="15" l="1"/>
  <c r="G182" i="15"/>
  <c r="F182" i="15"/>
  <c r="I182" i="15"/>
  <c r="H182" i="15"/>
  <c r="F183" i="15" l="1"/>
  <c r="E183" i="15"/>
  <c r="G183" i="15"/>
  <c r="H183" i="15"/>
  <c r="I183" i="15"/>
  <c r="F184" i="15" l="1"/>
  <c r="E184" i="15"/>
  <c r="G184" i="15" s="1"/>
  <c r="H184" i="15"/>
  <c r="I184" i="15"/>
  <c r="H185" i="15" l="1"/>
  <c r="E185" i="15"/>
  <c r="G185" i="15" s="1"/>
  <c r="F185" i="15"/>
  <c r="I185" i="15"/>
  <c r="H186" i="15" l="1"/>
  <c r="F186" i="15"/>
  <c r="E186" i="15"/>
  <c r="G186" i="15" s="1"/>
  <c r="I186" i="15"/>
  <c r="I187" i="15" l="1"/>
  <c r="F187" i="15"/>
  <c r="E187" i="15"/>
  <c r="G187" i="15" s="1"/>
  <c r="H187" i="15"/>
  <c r="E188" i="15" l="1"/>
  <c r="G188" i="15"/>
  <c r="I188" i="15"/>
  <c r="H188" i="15"/>
  <c r="F188" i="15"/>
  <c r="E189" i="15" l="1"/>
  <c r="G189" i="15" s="1"/>
  <c r="F189" i="15"/>
  <c r="I189" i="15"/>
  <c r="H189" i="15"/>
  <c r="I190" i="15" l="1"/>
  <c r="H190" i="15"/>
  <c r="F190" i="15"/>
  <c r="E190" i="15"/>
  <c r="G190" i="15" s="1"/>
  <c r="F191" i="15" l="1"/>
  <c r="E191" i="15"/>
  <c r="I191" i="15"/>
  <c r="G191" i="15"/>
  <c r="H191" i="15"/>
  <c r="F192" i="15" l="1"/>
  <c r="I192" i="15"/>
  <c r="E192" i="15"/>
  <c r="G192" i="15" s="1"/>
  <c r="H192" i="15"/>
  <c r="F193" i="15" l="1"/>
  <c r="E193" i="15"/>
  <c r="G193" i="15" s="1"/>
  <c r="I193" i="15"/>
  <c r="H193" i="15"/>
  <c r="H194" i="15" l="1"/>
  <c r="E194" i="15"/>
  <c r="G194" i="15" s="1"/>
  <c r="F194" i="15"/>
  <c r="I194" i="15"/>
  <c r="I195" i="15" l="1"/>
  <c r="E195" i="15"/>
  <c r="G195" i="15" s="1"/>
  <c r="F195" i="15"/>
  <c r="H195" i="15"/>
  <c r="F196" i="15" l="1"/>
  <c r="E196" i="15"/>
  <c r="G196" i="15" s="1"/>
  <c r="I196" i="15"/>
  <c r="H196" i="15"/>
  <c r="E197" i="15" l="1"/>
  <c r="H197" i="15"/>
  <c r="I197" i="15"/>
  <c r="F197" i="15"/>
  <c r="G197" i="15"/>
  <c r="G198" i="15" l="1"/>
  <c r="H198" i="15"/>
  <c r="I198" i="15"/>
  <c r="E198" i="15"/>
  <c r="F198" i="15"/>
  <c r="E199" i="15" l="1"/>
  <c r="G199" i="15" s="1"/>
  <c r="I199" i="15"/>
  <c r="F199" i="15"/>
  <c r="H199" i="15"/>
  <c r="F200" i="15" l="1"/>
  <c r="E200" i="15"/>
  <c r="G200" i="15"/>
  <c r="I200" i="15"/>
  <c r="H200" i="15"/>
  <c r="F201" i="15" l="1"/>
  <c r="E201" i="15"/>
  <c r="G201" i="15" s="1"/>
  <c r="I201" i="15"/>
  <c r="H201" i="15"/>
  <c r="H202" i="15" l="1"/>
  <c r="E202" i="15"/>
  <c r="G202" i="15" s="1"/>
  <c r="I202" i="15"/>
  <c r="F202" i="15"/>
  <c r="F203" i="15" l="1"/>
  <c r="E203" i="15"/>
  <c r="I203" i="15"/>
  <c r="G203" i="15"/>
  <c r="H203" i="15"/>
  <c r="G204" i="15" l="1"/>
  <c r="H204" i="15"/>
  <c r="I204" i="15"/>
  <c r="F204" i="15"/>
  <c r="E204" i="15"/>
  <c r="E205" i="15" l="1"/>
  <c r="F205" i="15"/>
  <c r="I205" i="15"/>
  <c r="G205" i="15"/>
  <c r="H205" i="15"/>
  <c r="F206" i="15" l="1"/>
  <c r="G206" i="15"/>
  <c r="E206" i="15"/>
  <c r="H206" i="15"/>
  <c r="I206" i="15"/>
  <c r="F207" i="15" l="1"/>
  <c r="E207" i="15"/>
  <c r="G207" i="15"/>
  <c r="H207" i="15"/>
  <c r="I207" i="15"/>
  <c r="F208" i="15" l="1"/>
  <c r="I208" i="15"/>
  <c r="E208" i="15"/>
  <c r="H208" i="15"/>
  <c r="G208" i="15"/>
  <c r="F209" i="15" l="1"/>
  <c r="E209" i="15"/>
  <c r="G209" i="15"/>
  <c r="I209" i="15"/>
  <c r="H209" i="15"/>
  <c r="F210" i="15" l="1"/>
  <c r="H210" i="15"/>
  <c r="E210" i="15"/>
  <c r="G210" i="15" s="1"/>
  <c r="I210" i="15"/>
  <c r="I211" i="15" l="1"/>
  <c r="H211" i="15"/>
  <c r="F211" i="15"/>
  <c r="E211" i="15"/>
  <c r="G211" i="15"/>
  <c r="F212" i="15" l="1"/>
  <c r="H212" i="15"/>
  <c r="I212" i="15"/>
  <c r="E212" i="15"/>
  <c r="G212" i="15" s="1"/>
  <c r="E213" i="15" l="1"/>
  <c r="G213" i="15" s="1"/>
  <c r="F213" i="15"/>
  <c r="I213" i="15"/>
  <c r="H213" i="15"/>
  <c r="F214" i="15" l="1"/>
  <c r="E214" i="15"/>
  <c r="G214" i="15"/>
  <c r="I214" i="15"/>
  <c r="H214" i="15"/>
  <c r="F215" i="15" l="1"/>
  <c r="I215" i="15"/>
  <c r="H215" i="15"/>
  <c r="E215" i="15"/>
  <c r="G215" i="15"/>
  <c r="F216" i="15" l="1"/>
  <c r="E216" i="15"/>
  <c r="G216" i="15"/>
  <c r="I216" i="15"/>
  <c r="H216" i="15"/>
  <c r="F217" i="15" l="1"/>
  <c r="E217" i="15"/>
  <c r="I217" i="15"/>
  <c r="H217" i="15"/>
  <c r="G217" i="15"/>
  <c r="F218" i="15" l="1"/>
  <c r="H218" i="15"/>
  <c r="I218" i="15"/>
  <c r="E218" i="15"/>
  <c r="G218" i="15" s="1"/>
  <c r="I219" i="15" l="1"/>
  <c r="F219" i="15"/>
  <c r="E219" i="15"/>
  <c r="G219" i="15" s="1"/>
  <c r="H219" i="15"/>
  <c r="E220" i="15" l="1"/>
  <c r="G220" i="15"/>
  <c r="F220" i="15"/>
  <c r="H220" i="15"/>
  <c r="I220" i="15"/>
  <c r="E221" i="15" l="1"/>
  <c r="F221" i="15"/>
  <c r="H221" i="15"/>
  <c r="G221" i="15"/>
  <c r="I221" i="15"/>
  <c r="F222" i="15" l="1"/>
  <c r="H222" i="15"/>
  <c r="E222" i="15"/>
  <c r="G222" i="15"/>
  <c r="I222" i="15"/>
  <c r="F223" i="15" l="1"/>
  <c r="E223" i="15"/>
  <c r="G223" i="15" s="1"/>
  <c r="H223" i="15"/>
  <c r="I223" i="15"/>
  <c r="F224" i="15" l="1"/>
  <c r="E224" i="15"/>
  <c r="G224" i="15" s="1"/>
  <c r="I224" i="15"/>
  <c r="H224" i="15"/>
  <c r="F225" i="15" l="1"/>
  <c r="E225" i="15"/>
  <c r="G225" i="15" s="1"/>
  <c r="I225" i="15"/>
  <c r="H225" i="15"/>
  <c r="H226" i="15" l="1"/>
  <c r="I226" i="15"/>
  <c r="F226" i="15"/>
  <c r="E226" i="15"/>
  <c r="G226" i="15" s="1"/>
  <c r="E227" i="15" l="1"/>
  <c r="G227" i="15"/>
  <c r="I227" i="15"/>
  <c r="H227" i="15"/>
  <c r="F227" i="15"/>
  <c r="F228" i="15" l="1"/>
  <c r="E228" i="15"/>
  <c r="G228" i="15"/>
  <c r="I228" i="15"/>
  <c r="H228" i="15"/>
  <c r="E229" i="15" l="1"/>
  <c r="H229" i="15"/>
  <c r="I229" i="15"/>
  <c r="F229" i="15"/>
  <c r="G229" i="15"/>
  <c r="E230" i="15" l="1"/>
  <c r="G230" i="15" s="1"/>
  <c r="I230" i="15"/>
  <c r="H230" i="15"/>
  <c r="F230" i="15"/>
  <c r="F231" i="15" l="1"/>
  <c r="E231" i="15"/>
  <c r="G231" i="15" s="1"/>
  <c r="H231" i="15"/>
  <c r="I231" i="15"/>
  <c r="F232" i="15" l="1"/>
  <c r="E232" i="15"/>
  <c r="G232" i="15" s="1"/>
  <c r="H232" i="15"/>
  <c r="I232" i="15"/>
  <c r="E233" i="15" l="1"/>
  <c r="F233" i="15"/>
  <c r="G233" i="15"/>
  <c r="I233" i="15"/>
  <c r="H233" i="15"/>
  <c r="E234" i="15" l="1"/>
  <c r="G234" i="15" s="1"/>
  <c r="H234" i="15"/>
  <c r="F234" i="15"/>
  <c r="I234" i="15"/>
  <c r="I235" i="15" l="1"/>
  <c r="F235" i="15"/>
  <c r="E235" i="15"/>
  <c r="G235" i="15"/>
  <c r="H235" i="15"/>
  <c r="E236" i="15" l="1"/>
  <c r="I236" i="15"/>
  <c r="H236" i="15"/>
  <c r="F236" i="15"/>
  <c r="G236" i="15"/>
  <c r="E237" i="15" l="1"/>
  <c r="G237" i="15" s="1"/>
  <c r="F237" i="15"/>
  <c r="I237" i="15"/>
  <c r="H237" i="15"/>
  <c r="F238" i="15" l="1"/>
  <c r="E238" i="15"/>
  <c r="G238" i="15" s="1"/>
  <c r="I238" i="15"/>
  <c r="H238" i="15"/>
  <c r="E239" i="15" l="1"/>
  <c r="F239" i="15"/>
  <c r="I239" i="15"/>
  <c r="H239" i="15"/>
  <c r="G239" i="15"/>
  <c r="E240" i="15" l="1"/>
  <c r="I240" i="15"/>
  <c r="G240" i="15"/>
  <c r="H240" i="15"/>
  <c r="F240" i="15"/>
  <c r="F241" i="15" l="1"/>
  <c r="E241" i="15"/>
  <c r="G241" i="15"/>
  <c r="I241" i="15"/>
  <c r="H241" i="15"/>
  <c r="F242" i="15" l="1"/>
  <c r="H242" i="15"/>
  <c r="E242" i="15"/>
  <c r="G242" i="15"/>
  <c r="I242" i="15"/>
  <c r="I243" i="15" l="1"/>
  <c r="E243" i="15"/>
  <c r="G243" i="15"/>
  <c r="F243" i="15"/>
  <c r="H243" i="15"/>
  <c r="F244" i="15" l="1"/>
  <c r="E244" i="15"/>
  <c r="G244" i="15" s="1"/>
  <c r="I244" i="15"/>
  <c r="H244" i="15"/>
  <c r="I245" i="15" l="1"/>
  <c r="H245" i="15"/>
  <c r="F245" i="15"/>
  <c r="E245" i="15"/>
  <c r="G245" i="15" s="1"/>
  <c r="F246" i="15" l="1"/>
  <c r="I246" i="15"/>
  <c r="H246" i="15"/>
  <c r="E246" i="15"/>
  <c r="G246" i="15" s="1"/>
  <c r="E247" i="15" l="1"/>
  <c r="F247" i="15"/>
  <c r="G247" i="15"/>
  <c r="H247" i="15"/>
  <c r="I247" i="15"/>
  <c r="F248" i="15" l="1"/>
  <c r="H248" i="15"/>
  <c r="E248" i="15"/>
  <c r="G248" i="15" s="1"/>
  <c r="I248" i="15"/>
  <c r="E249" i="15" l="1"/>
  <c r="G249" i="15"/>
  <c r="F249" i="15"/>
  <c r="I249" i="15"/>
  <c r="H249" i="15"/>
  <c r="F250" i="15" l="1"/>
  <c r="E250" i="15"/>
  <c r="H250" i="15"/>
  <c r="G250" i="15"/>
  <c r="I250" i="15"/>
  <c r="I251" i="15" l="1"/>
  <c r="F251" i="15"/>
  <c r="E251" i="15"/>
  <c r="G251" i="15"/>
  <c r="H251" i="15"/>
  <c r="I252" i="15" l="1"/>
  <c r="F252" i="15"/>
  <c r="E252" i="15"/>
  <c r="G252" i="15" s="1"/>
  <c r="H252" i="15"/>
  <c r="E253" i="15" l="1"/>
  <c r="G253" i="15"/>
  <c r="I253" i="15"/>
  <c r="H253" i="15"/>
  <c r="F253" i="15"/>
  <c r="F254" i="15" l="1"/>
  <c r="E254" i="15"/>
  <c r="G254" i="15"/>
  <c r="I254" i="15"/>
  <c r="H254" i="15"/>
  <c r="E255" i="15" l="1"/>
  <c r="F255" i="15"/>
  <c r="I255" i="15"/>
  <c r="G255" i="15"/>
  <c r="H255" i="15"/>
  <c r="E256" i="15" l="1"/>
  <c r="G256" i="15"/>
  <c r="F256" i="15"/>
  <c r="H256" i="15"/>
  <c r="I256" i="15"/>
  <c r="E257" i="15" l="1"/>
  <c r="G257" i="15" s="1"/>
  <c r="F257" i="15"/>
  <c r="H257" i="15"/>
  <c r="I257" i="15"/>
  <c r="F258" i="15" l="1"/>
  <c r="H258" i="15"/>
  <c r="E258" i="15"/>
  <c r="G258" i="15"/>
  <c r="I258" i="15"/>
  <c r="E259" i="15" l="1"/>
  <c r="I259" i="15"/>
  <c r="G259" i="15"/>
  <c r="H259" i="15"/>
  <c r="F259" i="15"/>
  <c r="F260" i="15" l="1"/>
  <c r="E260" i="15"/>
  <c r="G260" i="15" s="1"/>
  <c r="I260" i="15"/>
  <c r="H260" i="15"/>
  <c r="I261" i="15" l="1"/>
  <c r="H261" i="15"/>
  <c r="E261" i="15"/>
  <c r="G261" i="15" s="1"/>
  <c r="F261" i="15"/>
  <c r="E262" i="15" l="1"/>
  <c r="G262" i="15"/>
  <c r="F262" i="15"/>
  <c r="I262" i="15"/>
  <c r="H262" i="15"/>
  <c r="E263" i="15" l="1"/>
  <c r="F263" i="15"/>
  <c r="H263" i="15"/>
  <c r="G263" i="15"/>
  <c r="I263" i="15"/>
  <c r="I264" i="15" l="1"/>
  <c r="H264" i="15"/>
  <c r="F264" i="15"/>
  <c r="E264" i="15"/>
  <c r="G264" i="15" s="1"/>
  <c r="E265" i="15" l="1"/>
  <c r="G265" i="15"/>
  <c r="F265" i="15"/>
  <c r="H265" i="15"/>
  <c r="I265" i="15"/>
  <c r="F266" i="15" l="1"/>
  <c r="H266" i="15"/>
  <c r="E266" i="15"/>
  <c r="G266" i="15"/>
  <c r="I266" i="15"/>
  <c r="I267" i="15" l="1"/>
  <c r="H267" i="15"/>
  <c r="F267" i="15"/>
  <c r="E267" i="15"/>
  <c r="G267" i="15" s="1"/>
  <c r="E268" i="15" l="1"/>
  <c r="G268" i="15" s="1"/>
  <c r="I268" i="15"/>
  <c r="F268" i="15"/>
  <c r="H268" i="15"/>
  <c r="F269" i="15" l="1"/>
  <c r="E269" i="15"/>
  <c r="G269" i="15"/>
  <c r="I269" i="15"/>
  <c r="H269" i="15"/>
  <c r="F270" i="15" l="1"/>
  <c r="E270" i="15"/>
  <c r="G270" i="15"/>
  <c r="I270" i="15"/>
  <c r="H270" i="15"/>
  <c r="E271" i="15" l="1"/>
  <c r="G271" i="15"/>
  <c r="F271" i="15"/>
  <c r="I271" i="15"/>
  <c r="H271" i="15"/>
  <c r="F272" i="15" l="1"/>
  <c r="H272" i="15"/>
  <c r="I272" i="15"/>
  <c r="E272" i="15"/>
  <c r="G272" i="15" s="1"/>
  <c r="I273" i="15" l="1"/>
  <c r="H273" i="15"/>
  <c r="F273" i="15"/>
  <c r="E273" i="15"/>
  <c r="G273" i="15" s="1"/>
  <c r="F274" i="15" l="1"/>
  <c r="H274" i="15"/>
  <c r="E274" i="15"/>
  <c r="G274" i="15" s="1"/>
  <c r="I274" i="15"/>
  <c r="I275" i="15" l="1"/>
  <c r="F275" i="15"/>
  <c r="H275" i="15"/>
  <c r="E275" i="15"/>
  <c r="G275" i="15"/>
  <c r="F276" i="15" l="1"/>
  <c r="E276" i="15"/>
  <c r="G276" i="15" s="1"/>
  <c r="I276" i="15"/>
  <c r="H276" i="15"/>
  <c r="F277" i="15" l="1"/>
  <c r="E277" i="15"/>
  <c r="G277" i="15" s="1"/>
  <c r="H277" i="15"/>
  <c r="I277" i="15"/>
  <c r="F278" i="15" l="1"/>
  <c r="E278" i="15"/>
  <c r="G278" i="15" s="1"/>
  <c r="H278" i="15"/>
  <c r="I278" i="15"/>
  <c r="E279" i="15" l="1"/>
  <c r="F279" i="15"/>
  <c r="G279" i="15"/>
  <c r="H279" i="15"/>
  <c r="I279" i="15"/>
  <c r="F280" i="15" l="1"/>
  <c r="I280" i="15"/>
  <c r="E280" i="15"/>
  <c r="G280" i="15" s="1"/>
  <c r="H280" i="15"/>
  <c r="F281" i="15" l="1"/>
  <c r="E281" i="15"/>
  <c r="G281" i="15"/>
  <c r="I281" i="15"/>
  <c r="H281" i="15"/>
  <c r="F282" i="15" l="1"/>
  <c r="H282" i="15"/>
  <c r="E282" i="15"/>
  <c r="G282" i="15"/>
  <c r="I282" i="15"/>
  <c r="G283" i="15" l="1"/>
  <c r="I283" i="15"/>
  <c r="H283" i="15"/>
  <c r="F283" i="15"/>
  <c r="E283" i="15"/>
  <c r="G284" i="15" l="1"/>
  <c r="F284" i="15"/>
  <c r="H284" i="15"/>
  <c r="E284" i="15"/>
  <c r="I284" i="15"/>
  <c r="G285" i="15" l="1"/>
  <c r="E285" i="15"/>
  <c r="H285" i="15"/>
  <c r="F285" i="15"/>
  <c r="I285" i="15"/>
  <c r="G286" i="15" l="1"/>
  <c r="F286" i="15"/>
  <c r="E286" i="15"/>
  <c r="I286" i="15"/>
  <c r="H286" i="15"/>
  <c r="E287" i="15" l="1"/>
  <c r="G287" i="15" s="1"/>
  <c r="F287" i="15"/>
  <c r="I287" i="15"/>
  <c r="H287" i="15"/>
  <c r="I288" i="15" l="1"/>
  <c r="H288" i="15"/>
  <c r="F288" i="15"/>
  <c r="E288" i="15"/>
  <c r="G288" i="15" s="1"/>
  <c r="F289" i="15" l="1"/>
  <c r="E289" i="15"/>
  <c r="G289" i="15" s="1"/>
  <c r="H289" i="15"/>
  <c r="I289" i="15"/>
  <c r="F290" i="15" l="1"/>
  <c r="H290" i="15"/>
  <c r="E290" i="15"/>
  <c r="G290" i="15"/>
  <c r="I290" i="15"/>
  <c r="I291" i="15" l="1"/>
  <c r="F291" i="15"/>
  <c r="E291" i="15"/>
  <c r="H291" i="15"/>
  <c r="G291" i="15"/>
  <c r="E292" i="15" l="1"/>
  <c r="G292" i="15" s="1"/>
  <c r="I292" i="15"/>
  <c r="H292" i="15"/>
  <c r="F292" i="15"/>
  <c r="F293" i="15" l="1"/>
  <c r="E293" i="15"/>
  <c r="I293" i="15"/>
  <c r="H293" i="15"/>
  <c r="G293" i="15"/>
  <c r="I294" i="15" l="1"/>
  <c r="H294" i="15"/>
  <c r="F294" i="15"/>
  <c r="E294" i="15"/>
  <c r="G294" i="15" s="1"/>
  <c r="E295" i="15" l="1"/>
  <c r="F295" i="15"/>
  <c r="G295" i="15"/>
  <c r="I295" i="15"/>
  <c r="H295" i="15"/>
  <c r="F296" i="15" l="1"/>
  <c r="E296" i="15"/>
  <c r="G296" i="15"/>
  <c r="I296" i="15"/>
  <c r="H296" i="15"/>
  <c r="F297" i="15" l="1"/>
  <c r="E297" i="15"/>
  <c r="G297" i="15"/>
  <c r="H297" i="15"/>
  <c r="I297" i="15"/>
  <c r="F298" i="15" l="1"/>
  <c r="H298" i="15"/>
  <c r="E298" i="15"/>
  <c r="G298" i="15"/>
  <c r="I298" i="15"/>
  <c r="F299" i="15" l="1"/>
  <c r="I299" i="15"/>
  <c r="H299" i="15"/>
  <c r="E299" i="15"/>
  <c r="G299" i="15" s="1"/>
  <c r="F300" i="15" l="1"/>
  <c r="E300" i="15"/>
  <c r="G300" i="15" s="1"/>
  <c r="H300" i="15"/>
  <c r="I300" i="15"/>
  <c r="F301" i="15" l="1"/>
  <c r="I301" i="15"/>
  <c r="H301" i="15"/>
  <c r="E301" i="15"/>
  <c r="G301" i="15" s="1"/>
  <c r="F302" i="15" l="1"/>
  <c r="E302" i="15"/>
  <c r="H302" i="15"/>
  <c r="G302" i="15"/>
  <c r="I302" i="15"/>
  <c r="E303" i="15" l="1"/>
  <c r="F303" i="15"/>
  <c r="G303" i="15"/>
  <c r="I303" i="15"/>
  <c r="H303" i="15"/>
  <c r="I304" i="15" l="1"/>
  <c r="F304" i="15"/>
  <c r="E304" i="15"/>
  <c r="G304" i="15" s="1"/>
  <c r="H304" i="15"/>
  <c r="F305" i="15" l="1"/>
  <c r="E305" i="15"/>
  <c r="I305" i="15"/>
  <c r="G305" i="15"/>
  <c r="H305" i="15"/>
  <c r="F306" i="15" l="1"/>
  <c r="H306" i="15"/>
  <c r="I306" i="15"/>
  <c r="E306" i="15"/>
  <c r="G306" i="15" s="1"/>
  <c r="I307" i="15" l="1"/>
  <c r="F307" i="15"/>
  <c r="E307" i="15"/>
  <c r="G307" i="15"/>
  <c r="H307" i="15"/>
  <c r="F308" i="15" l="1"/>
  <c r="E308" i="15"/>
  <c r="G308" i="15" s="1"/>
  <c r="H308" i="15"/>
  <c r="I308" i="15"/>
  <c r="E309" i="15" l="1"/>
  <c r="G309" i="15"/>
  <c r="H309" i="15"/>
  <c r="F309" i="15"/>
  <c r="I309" i="15"/>
  <c r="F310" i="15" l="1"/>
  <c r="E310" i="15"/>
  <c r="I310" i="15"/>
  <c r="H310" i="15"/>
  <c r="G310" i="15"/>
  <c r="E311" i="15" l="1"/>
  <c r="F311" i="15"/>
  <c r="G311" i="15"/>
  <c r="H311" i="15"/>
  <c r="I311" i="15"/>
  <c r="H312" i="15" l="1"/>
  <c r="F312" i="15"/>
  <c r="I312" i="15"/>
  <c r="E312" i="15"/>
  <c r="G312" i="15"/>
  <c r="E313" i="15" l="1"/>
  <c r="G313" i="15" s="1"/>
  <c r="I313" i="15"/>
  <c r="H313" i="15"/>
  <c r="F313" i="15"/>
  <c r="F314" i="15" l="1"/>
  <c r="E314" i="15"/>
  <c r="H314" i="15"/>
  <c r="G314" i="15"/>
  <c r="I314" i="15"/>
  <c r="I315" i="15" l="1"/>
  <c r="F315" i="15"/>
  <c r="E315" i="15"/>
  <c r="G315" i="15" s="1"/>
  <c r="H315" i="15"/>
  <c r="I316" i="15" l="1"/>
  <c r="F316" i="15"/>
  <c r="E316" i="15"/>
  <c r="G316" i="15" s="1"/>
  <c r="H316" i="15"/>
  <c r="E317" i="15" l="1"/>
  <c r="G317" i="15"/>
  <c r="I317" i="15"/>
  <c r="F317" i="15"/>
  <c r="H317" i="15"/>
  <c r="F318" i="15" l="1"/>
  <c r="E318" i="15"/>
  <c r="H318" i="15"/>
  <c r="G318" i="15"/>
  <c r="I318" i="15"/>
  <c r="E319" i="15" l="1"/>
  <c r="I319" i="15"/>
  <c r="G319" i="15"/>
  <c r="H319" i="15"/>
  <c r="F319" i="15"/>
  <c r="E320" i="15" l="1"/>
  <c r="H320" i="15"/>
  <c r="F320" i="15"/>
  <c r="G320" i="15"/>
  <c r="I320" i="15"/>
  <c r="F321" i="15" l="1"/>
  <c r="E321" i="15"/>
  <c r="G321" i="15" s="1"/>
  <c r="H321" i="15"/>
  <c r="I321" i="15"/>
  <c r="F322" i="15" l="1"/>
  <c r="H322" i="15"/>
  <c r="E322" i="15"/>
  <c r="G322" i="15" s="1"/>
  <c r="I322" i="15"/>
  <c r="E323" i="15" l="1"/>
  <c r="I323" i="15"/>
  <c r="H323" i="15"/>
  <c r="G323" i="15"/>
  <c r="F323" i="15"/>
  <c r="E324" i="15" l="1"/>
  <c r="G324" i="15" s="1"/>
  <c r="I324" i="15"/>
  <c r="H324" i="15"/>
  <c r="F324" i="15"/>
  <c r="F325" i="15" l="1"/>
  <c r="E325" i="15"/>
  <c r="G325" i="15" s="1"/>
  <c r="I325" i="15"/>
  <c r="H325" i="15"/>
  <c r="E326" i="15" l="1"/>
  <c r="F326" i="15"/>
  <c r="G326" i="15"/>
  <c r="I326" i="15"/>
  <c r="H326" i="15"/>
  <c r="E327" i="15" l="1"/>
  <c r="H327" i="15"/>
  <c r="F327" i="15"/>
  <c r="I327" i="15"/>
  <c r="G327" i="15"/>
  <c r="F328" i="15" l="1"/>
  <c r="I328" i="15"/>
  <c r="H328" i="15"/>
  <c r="E328" i="15"/>
  <c r="G328" i="15"/>
  <c r="E329" i="15" l="1"/>
  <c r="G329" i="15"/>
  <c r="H329" i="15"/>
  <c r="I329" i="15"/>
  <c r="F329" i="15"/>
  <c r="F330" i="15" l="1"/>
  <c r="H330" i="15"/>
  <c r="E330" i="15"/>
  <c r="G330" i="15" s="1"/>
  <c r="I330" i="15"/>
  <c r="I331" i="15" l="1"/>
  <c r="E331" i="15"/>
  <c r="F331" i="15"/>
  <c r="G331" i="15"/>
  <c r="H331" i="15"/>
  <c r="E332" i="15" l="1"/>
  <c r="G332" i="15" s="1"/>
  <c r="F332" i="15"/>
  <c r="I332" i="15"/>
  <c r="H332" i="15"/>
  <c r="F333" i="15" l="1"/>
  <c r="I333" i="15"/>
  <c r="E333" i="15"/>
  <c r="G333" i="15" s="1"/>
  <c r="H333" i="15"/>
  <c r="F334" i="15" l="1"/>
  <c r="I334" i="15"/>
  <c r="E334" i="15"/>
  <c r="G334" i="15" s="1"/>
  <c r="H334" i="15"/>
  <c r="E335" i="15" l="1"/>
  <c r="G335" i="15"/>
  <c r="I335" i="15"/>
  <c r="F335" i="15"/>
  <c r="H335" i="15"/>
  <c r="F336" i="15" l="1"/>
  <c r="H336" i="15"/>
  <c r="I336" i="15"/>
  <c r="E336" i="15"/>
  <c r="G336" i="15"/>
  <c r="E337" i="15" l="1"/>
  <c r="G337" i="15"/>
  <c r="I337" i="15"/>
  <c r="H337" i="15"/>
  <c r="F337" i="15"/>
  <c r="F338" i="15" l="1"/>
  <c r="G338" i="15"/>
  <c r="H338" i="15"/>
  <c r="E338" i="15"/>
  <c r="I338" i="15"/>
  <c r="I339" i="15" l="1"/>
  <c r="H339" i="15"/>
  <c r="F339" i="15"/>
  <c r="E339" i="15"/>
  <c r="G339" i="15" s="1"/>
  <c r="E340" i="15" l="1"/>
  <c r="G340" i="15" s="1"/>
  <c r="H340" i="15"/>
  <c r="F340" i="15"/>
  <c r="I340" i="15"/>
  <c r="E341" i="15" l="1"/>
  <c r="G341" i="15" s="1"/>
  <c r="F341" i="15"/>
  <c r="H341" i="15"/>
  <c r="I341" i="15"/>
  <c r="F342" i="15" l="1"/>
  <c r="E342" i="15"/>
  <c r="G342" i="15"/>
  <c r="H342" i="15"/>
  <c r="I342" i="15"/>
  <c r="E343" i="15" l="1"/>
  <c r="F343" i="15"/>
  <c r="I343" i="15"/>
  <c r="H343" i="15"/>
  <c r="G343" i="15"/>
  <c r="I344" i="15" l="1"/>
  <c r="H344" i="15"/>
  <c r="E344" i="15"/>
  <c r="G344" i="15" s="1"/>
  <c r="F344" i="15"/>
  <c r="E345" i="15" l="1"/>
  <c r="G345" i="15"/>
  <c r="H345" i="15"/>
  <c r="I345" i="15"/>
  <c r="F345" i="15"/>
  <c r="F346" i="15" l="1"/>
  <c r="H346" i="15"/>
  <c r="E346" i="15"/>
  <c r="I346" i="15"/>
  <c r="G346" i="15"/>
  <c r="I347" i="15" l="1"/>
  <c r="F347" i="15"/>
  <c r="H347" i="15"/>
  <c r="E347" i="15"/>
  <c r="G347" i="15" s="1"/>
  <c r="I348" i="15" l="1"/>
  <c r="H348" i="15"/>
  <c r="F348" i="15"/>
  <c r="E348" i="15"/>
  <c r="G348" i="15" s="1"/>
  <c r="F349" i="15" l="1"/>
  <c r="I349" i="15"/>
  <c r="E349" i="15"/>
  <c r="G349" i="15" s="1"/>
  <c r="H349" i="15"/>
  <c r="F350" i="15" l="1"/>
  <c r="I350" i="15"/>
  <c r="E350" i="15"/>
  <c r="G350" i="15" s="1"/>
  <c r="H350" i="15"/>
  <c r="E351" i="15" l="1"/>
  <c r="G351" i="15"/>
  <c r="I351" i="15"/>
  <c r="F351" i="15"/>
  <c r="H351" i="15"/>
  <c r="E352" i="15" l="1"/>
  <c r="G352" i="15" s="1"/>
  <c r="F352" i="15"/>
  <c r="H352" i="15"/>
  <c r="I352" i="15"/>
  <c r="E353" i="15" l="1"/>
  <c r="G353" i="15" s="1"/>
  <c r="F353" i="15"/>
  <c r="H353" i="15"/>
  <c r="I353" i="15"/>
  <c r="F354" i="15" l="1"/>
  <c r="H354" i="15"/>
  <c r="E354" i="15"/>
  <c r="I354" i="15"/>
  <c r="G354" i="15"/>
  <c r="I355" i="15" l="1"/>
  <c r="H355" i="15"/>
  <c r="E355" i="15"/>
  <c r="G355" i="15" s="1"/>
  <c r="F355" i="15"/>
  <c r="I356" i="15" l="1"/>
  <c r="E356" i="15"/>
  <c r="G356" i="15" s="1"/>
  <c r="H356" i="15"/>
  <c r="F356" i="15"/>
  <c r="F357" i="15" l="1"/>
  <c r="H357" i="15"/>
  <c r="E357" i="15"/>
  <c r="G357" i="15" s="1"/>
  <c r="I357" i="15"/>
  <c r="F358" i="15" l="1"/>
  <c r="I358" i="15"/>
  <c r="E358" i="15"/>
  <c r="G358" i="15" s="1"/>
  <c r="H358" i="15"/>
  <c r="E359" i="15" l="1"/>
  <c r="F359" i="15"/>
  <c r="I359" i="15"/>
  <c r="G359" i="15"/>
  <c r="H359" i="15"/>
  <c r="F360" i="15" l="1"/>
  <c r="E360" i="15"/>
  <c r="G360" i="15" s="1"/>
  <c r="H360" i="15"/>
  <c r="I360" i="15"/>
  <c r="E361" i="15" l="1"/>
  <c r="G361" i="15" s="1"/>
  <c r="F361" i="15"/>
  <c r="I361" i="15"/>
  <c r="H361" i="15"/>
  <c r="F362" i="15" l="1"/>
  <c r="H362" i="15"/>
  <c r="E362" i="15"/>
  <c r="G362" i="15" s="1"/>
  <c r="I362" i="15"/>
  <c r="F363" i="15" l="1"/>
  <c r="I363" i="15"/>
  <c r="E363" i="15"/>
  <c r="G363" i="15" s="1"/>
  <c r="H363" i="15"/>
  <c r="H364" i="15" l="1"/>
  <c r="F364" i="15"/>
  <c r="I364" i="15"/>
  <c r="E364" i="15"/>
  <c r="G364" i="15" s="1"/>
  <c r="E365" i="15" l="1"/>
  <c r="G365" i="15"/>
  <c r="I365" i="15"/>
  <c r="H365" i="15"/>
  <c r="F365" i="15"/>
  <c r="F366" i="15" l="1"/>
  <c r="E366" i="15"/>
  <c r="I366" i="15"/>
  <c r="H366" i="15"/>
  <c r="G366" i="15"/>
  <c r="E367" i="15" l="1"/>
  <c r="G367" i="15" s="1"/>
  <c r="I367" i="15"/>
  <c r="F367" i="15"/>
  <c r="H367" i="15"/>
  <c r="F368" i="15" l="1"/>
  <c r="E368" i="15"/>
  <c r="I368" i="15"/>
  <c r="G368" i="15"/>
  <c r="H368" i="15"/>
  <c r="F369" i="15" l="1"/>
  <c r="E369" i="15"/>
  <c r="G369" i="15" s="1"/>
  <c r="I369" i="15"/>
  <c r="H369" i="15"/>
  <c r="F370" i="15" l="1"/>
  <c r="H370" i="15"/>
  <c r="E370" i="15"/>
  <c r="G370" i="15"/>
  <c r="I370" i="15"/>
  <c r="I371" i="15" l="1"/>
  <c r="F371" i="15"/>
  <c r="E371" i="15"/>
  <c r="H371" i="15"/>
  <c r="G371" i="15"/>
  <c r="F372" i="15" l="1"/>
  <c r="E372" i="15"/>
  <c r="G372" i="15" s="1"/>
  <c r="I372" i="15"/>
  <c r="H372" i="15"/>
  <c r="E373" i="15" l="1"/>
  <c r="G373" i="15"/>
  <c r="H373" i="15"/>
  <c r="F373" i="15"/>
  <c r="I373" i="15"/>
  <c r="F374" i="15" l="1"/>
  <c r="I374" i="15"/>
  <c r="E374" i="15"/>
  <c r="G374" i="15"/>
  <c r="H374" i="15"/>
  <c r="E375" i="15" l="1"/>
  <c r="F375" i="15"/>
  <c r="H375" i="15"/>
  <c r="I375" i="15"/>
  <c r="G375" i="15"/>
  <c r="I376" i="15" l="1"/>
  <c r="H376" i="15"/>
  <c r="E376" i="15"/>
  <c r="G376" i="15" s="1"/>
  <c r="F376" i="15"/>
  <c r="E377" i="15" l="1"/>
  <c r="G377" i="15"/>
  <c r="I377" i="15"/>
  <c r="H377" i="15"/>
  <c r="F377" i="15"/>
  <c r="F378" i="15" l="1"/>
  <c r="E378" i="15"/>
  <c r="H378" i="15"/>
  <c r="G378" i="15"/>
  <c r="I378" i="15"/>
  <c r="I379" i="15" l="1"/>
  <c r="F379" i="15"/>
  <c r="E379" i="15"/>
  <c r="G379" i="15"/>
  <c r="H379" i="15"/>
  <c r="F380" i="15" l="1"/>
  <c r="I380" i="15"/>
  <c r="E380" i="15"/>
  <c r="G380" i="15" s="1"/>
  <c r="H380" i="15"/>
  <c r="E381" i="15" l="1"/>
  <c r="G381" i="15" s="1"/>
  <c r="H381" i="15"/>
  <c r="F381" i="15"/>
  <c r="I381" i="15"/>
  <c r="F382" i="15" l="1"/>
  <c r="H382" i="15"/>
  <c r="E382" i="15"/>
  <c r="G382" i="15"/>
  <c r="I382" i="15"/>
  <c r="E383" i="15" l="1"/>
  <c r="G383" i="15" s="1"/>
  <c r="I383" i="15"/>
  <c r="F383" i="15"/>
  <c r="H383" i="15"/>
  <c r="E384" i="15" l="1"/>
  <c r="G384" i="15" s="1"/>
  <c r="F384" i="15"/>
  <c r="H384" i="15"/>
  <c r="I384" i="15"/>
  <c r="E385" i="15" l="1"/>
  <c r="G385" i="15"/>
  <c r="F385" i="15"/>
  <c r="I385" i="15"/>
  <c r="H385" i="15"/>
  <c r="F386" i="15" l="1"/>
  <c r="H386" i="15"/>
  <c r="I386" i="15"/>
  <c r="E386" i="15"/>
  <c r="G386" i="15"/>
  <c r="E387" i="15" l="1"/>
  <c r="I387" i="15"/>
  <c r="H387" i="15"/>
  <c r="F387" i="15"/>
  <c r="G387" i="15"/>
  <c r="F388" i="15" l="1"/>
  <c r="E388" i="15"/>
  <c r="G388" i="15" s="1"/>
  <c r="I388" i="15"/>
  <c r="H388" i="15"/>
  <c r="F389" i="15" l="1"/>
  <c r="E389" i="15"/>
  <c r="G389" i="15"/>
  <c r="I389" i="15"/>
  <c r="H389" i="15"/>
  <c r="E390" i="15" l="1"/>
  <c r="F390" i="15"/>
  <c r="I390" i="15"/>
  <c r="G390" i="15"/>
  <c r="H390" i="15"/>
  <c r="E391" i="15" l="1"/>
  <c r="G391" i="15" s="1"/>
  <c r="H391" i="15"/>
  <c r="F391" i="15"/>
  <c r="I391" i="15"/>
  <c r="E392" i="15" l="1"/>
  <c r="G392" i="15" s="1"/>
  <c r="I392" i="15"/>
  <c r="H392" i="15"/>
  <c r="F392" i="15"/>
  <c r="E393" i="15" l="1"/>
  <c r="F393" i="15"/>
  <c r="H393" i="15"/>
  <c r="G393" i="15"/>
  <c r="I393" i="15"/>
  <c r="F394" i="15" l="1"/>
  <c r="H394" i="15"/>
  <c r="E394" i="15"/>
  <c r="G394" i="15"/>
  <c r="I394" i="15"/>
  <c r="I395" i="15" l="1"/>
  <c r="F395" i="15"/>
  <c r="E395" i="15"/>
  <c r="G395" i="15" s="1"/>
  <c r="H395" i="15"/>
  <c r="E396" i="15" l="1"/>
  <c r="G396" i="15" s="1"/>
  <c r="F396" i="15"/>
  <c r="I396" i="15"/>
  <c r="H396" i="15"/>
  <c r="I397" i="15" l="1"/>
  <c r="H397" i="15"/>
  <c r="E397" i="15"/>
  <c r="G397" i="15" s="1"/>
  <c r="F397" i="15"/>
  <c r="F398" i="15" l="1"/>
  <c r="I398" i="15"/>
  <c r="E398" i="15"/>
  <c r="G398" i="15" s="1"/>
  <c r="H398" i="15"/>
  <c r="E399" i="15" l="1"/>
  <c r="G399" i="15"/>
  <c r="F399" i="15"/>
  <c r="I399" i="15"/>
  <c r="H399" i="15"/>
  <c r="F400" i="15" l="1"/>
  <c r="H400" i="15"/>
  <c r="I400" i="15"/>
  <c r="E400" i="15"/>
  <c r="G400" i="15"/>
  <c r="I401" i="15" l="1"/>
  <c r="H401" i="15"/>
  <c r="F401" i="15"/>
  <c r="E401" i="15"/>
  <c r="G401" i="15" s="1"/>
  <c r="F402" i="15" l="1"/>
  <c r="H402" i="15"/>
  <c r="E402" i="15"/>
  <c r="G402" i="15" s="1"/>
  <c r="I402" i="15"/>
  <c r="I403" i="15" l="1"/>
  <c r="F403" i="15"/>
  <c r="E403" i="15"/>
  <c r="G403" i="15" s="1"/>
  <c r="H403" i="15"/>
  <c r="F404" i="15" l="1"/>
  <c r="H404" i="15"/>
  <c r="E404" i="15"/>
  <c r="G404" i="15" s="1"/>
  <c r="I404" i="15"/>
  <c r="H405" i="15" l="1"/>
  <c r="F405" i="15"/>
  <c r="E405" i="15"/>
  <c r="G405" i="15" s="1"/>
  <c r="I405" i="15"/>
  <c r="E406" i="15" l="1"/>
  <c r="G406" i="15" s="1"/>
  <c r="I406" i="15"/>
  <c r="F406" i="15"/>
  <c r="H406" i="15"/>
  <c r="E407" i="15" l="1"/>
  <c r="F407" i="15"/>
  <c r="I407" i="15"/>
  <c r="G407" i="15"/>
  <c r="H407" i="15"/>
  <c r="I408" i="15" l="1"/>
  <c r="F408" i="15"/>
  <c r="E408" i="15"/>
  <c r="G408" i="15" s="1"/>
  <c r="H408" i="15"/>
  <c r="H409" i="15" l="1"/>
  <c r="I409" i="15"/>
  <c r="F409" i="15"/>
  <c r="E409" i="15"/>
  <c r="G409" i="15" s="1"/>
  <c r="F410" i="15" l="1"/>
  <c r="H410" i="15"/>
  <c r="E410" i="15"/>
  <c r="I410" i="15"/>
  <c r="G410" i="15"/>
  <c r="I411" i="15" l="1"/>
  <c r="E411" i="15"/>
  <c r="G411" i="15" s="1"/>
  <c r="H411" i="15"/>
  <c r="F411" i="15"/>
  <c r="E412" i="15" l="1"/>
  <c r="G412" i="15" s="1"/>
  <c r="H412" i="15"/>
  <c r="F412" i="15"/>
  <c r="I412" i="15"/>
  <c r="E413" i="15" l="1"/>
  <c r="G413" i="15"/>
  <c r="F413" i="15"/>
  <c r="H413" i="15"/>
  <c r="I413" i="15"/>
  <c r="H414" i="15" l="1"/>
  <c r="I414" i="15"/>
  <c r="F414" i="15"/>
  <c r="E414" i="15"/>
  <c r="G414" i="15" s="1"/>
  <c r="E415" i="15" l="1"/>
  <c r="H415" i="15"/>
  <c r="I415" i="15"/>
  <c r="F415" i="15"/>
  <c r="G415" i="15"/>
  <c r="F416" i="15" l="1"/>
  <c r="E416" i="15"/>
  <c r="G416" i="15" s="1"/>
  <c r="H416" i="15"/>
  <c r="I416" i="15"/>
  <c r="F417" i="15" l="1"/>
  <c r="I417" i="15"/>
  <c r="E417" i="15"/>
  <c r="G417" i="15" s="1"/>
  <c r="H417" i="15"/>
  <c r="F418" i="15" l="1"/>
  <c r="H418" i="15"/>
  <c r="I418" i="15"/>
  <c r="E418" i="15"/>
  <c r="G418" i="15"/>
  <c r="I419" i="15" l="1"/>
  <c r="H419" i="15"/>
  <c r="F419" i="15"/>
  <c r="E419" i="15"/>
  <c r="G419" i="15" s="1"/>
  <c r="F420" i="15" l="1"/>
  <c r="E420" i="15"/>
  <c r="G420" i="15" s="1"/>
  <c r="I420" i="15"/>
  <c r="H420" i="15"/>
  <c r="F421" i="15" l="1"/>
  <c r="E421" i="15"/>
  <c r="G421" i="15"/>
  <c r="I421" i="15"/>
  <c r="H421" i="15"/>
  <c r="F422" i="15" l="1"/>
  <c r="E422" i="15"/>
  <c r="I422" i="15"/>
  <c r="G422" i="15"/>
  <c r="H422" i="15"/>
  <c r="E423" i="15" l="1"/>
  <c r="G423" i="15"/>
  <c r="I423" i="15"/>
  <c r="H423" i="15"/>
  <c r="F423" i="15"/>
  <c r="F424" i="15" l="1"/>
  <c r="E424" i="15"/>
  <c r="H424" i="15"/>
  <c r="G424" i="15"/>
  <c r="I424" i="15"/>
  <c r="E425" i="15" l="1"/>
  <c r="G425" i="15"/>
  <c r="H425" i="15"/>
  <c r="I425" i="15"/>
  <c r="F425" i="15"/>
  <c r="F426" i="15" l="1"/>
  <c r="H426" i="15"/>
  <c r="E426" i="15"/>
  <c r="G426" i="15" s="1"/>
  <c r="I426" i="15"/>
  <c r="F427" i="15" l="1"/>
  <c r="I427" i="15"/>
  <c r="E427" i="15"/>
  <c r="G427" i="15"/>
  <c r="H427" i="15"/>
  <c r="I428" i="15" l="1"/>
  <c r="H428" i="15"/>
  <c r="F428" i="15"/>
  <c r="E428" i="15"/>
  <c r="G428" i="15" s="1"/>
  <c r="I429" i="15" l="1"/>
  <c r="H429" i="15"/>
  <c r="F429" i="15"/>
  <c r="E429" i="15"/>
  <c r="G429" i="15" s="1"/>
  <c r="F430" i="15" l="1"/>
  <c r="H430" i="15"/>
  <c r="E430" i="15"/>
  <c r="G430" i="15" s="1"/>
  <c r="I430" i="15"/>
  <c r="E431" i="15" l="1"/>
  <c r="F431" i="15"/>
  <c r="I431" i="15"/>
  <c r="G431" i="15"/>
  <c r="H431" i="15"/>
  <c r="F432" i="15" l="1"/>
  <c r="I432" i="15"/>
  <c r="H432" i="15"/>
  <c r="E432" i="15"/>
  <c r="G432" i="15"/>
  <c r="F433" i="15" l="1"/>
  <c r="I433" i="15"/>
  <c r="H433" i="15"/>
  <c r="E433" i="15"/>
  <c r="G433" i="15"/>
  <c r="F434" i="15" l="1"/>
  <c r="H434" i="15"/>
  <c r="E434" i="15"/>
  <c r="G434" i="15"/>
  <c r="I434" i="15"/>
  <c r="I435" i="15" l="1"/>
  <c r="F435" i="15"/>
  <c r="E435" i="15"/>
  <c r="G435" i="15" s="1"/>
  <c r="H435" i="15"/>
  <c r="F436" i="15" l="1"/>
  <c r="E436" i="15"/>
  <c r="G436" i="15" s="1"/>
  <c r="I436" i="15"/>
  <c r="H436" i="15"/>
  <c r="H437" i="15" l="1"/>
  <c r="F437" i="15"/>
  <c r="E437" i="15"/>
  <c r="G437" i="15" s="1"/>
  <c r="I437" i="15"/>
  <c r="F438" i="15" l="1"/>
  <c r="I438" i="15"/>
  <c r="H438" i="15"/>
  <c r="E438" i="15"/>
  <c r="G438" i="15"/>
  <c r="E439" i="15" l="1"/>
  <c r="F439" i="15"/>
  <c r="G439" i="15"/>
  <c r="I439" i="15"/>
  <c r="H439" i="15"/>
  <c r="F440" i="15" l="1"/>
  <c r="I440" i="15"/>
  <c r="E440" i="15"/>
  <c r="G440" i="15" s="1"/>
  <c r="H440" i="15"/>
  <c r="F441" i="15" l="1"/>
  <c r="E441" i="15"/>
  <c r="I441" i="15"/>
  <c r="H441" i="15"/>
  <c r="G441" i="15"/>
  <c r="F442" i="15" l="1"/>
  <c r="E442" i="15"/>
  <c r="H442" i="15"/>
  <c r="I442" i="15"/>
  <c r="G442" i="15"/>
  <c r="I443" i="15" l="1"/>
  <c r="H443" i="15"/>
  <c r="F443" i="15"/>
  <c r="E443" i="15"/>
  <c r="G443" i="15" s="1"/>
  <c r="E444" i="15" l="1"/>
  <c r="G444" i="15" s="1"/>
  <c r="F444" i="15"/>
  <c r="H444" i="15"/>
  <c r="I444" i="15"/>
  <c r="E445" i="15" l="1"/>
  <c r="F445" i="15"/>
  <c r="G445" i="15"/>
  <c r="H445" i="15"/>
  <c r="I445" i="15"/>
  <c r="H446" i="15" l="1"/>
  <c r="F446" i="15"/>
  <c r="E446" i="15"/>
  <c r="G446" i="15"/>
  <c r="I446" i="15"/>
  <c r="E447" i="15" l="1"/>
  <c r="I447" i="15"/>
  <c r="H447" i="15"/>
  <c r="F447" i="15"/>
  <c r="G447" i="15"/>
  <c r="E448" i="15" l="1"/>
  <c r="F448" i="15"/>
  <c r="G448" i="15"/>
  <c r="H448" i="15"/>
  <c r="I448" i="15"/>
  <c r="F449" i="15" l="1"/>
  <c r="I449" i="15"/>
  <c r="E449" i="15"/>
  <c r="G449" i="15"/>
  <c r="H449" i="15"/>
  <c r="F450" i="15" l="1"/>
  <c r="H450" i="15"/>
  <c r="E450" i="15"/>
  <c r="I450" i="15"/>
  <c r="G450" i="15"/>
  <c r="E451" i="15" l="1"/>
  <c r="I451" i="15"/>
  <c r="G451" i="15"/>
  <c r="F451" i="15"/>
  <c r="H451" i="15"/>
  <c r="F452" i="15" l="1"/>
  <c r="I452" i="15"/>
  <c r="H452" i="15"/>
  <c r="E452" i="15"/>
  <c r="G452" i="15" s="1"/>
  <c r="E453" i="15" l="1"/>
  <c r="G453" i="15"/>
  <c r="I453" i="15"/>
  <c r="H453" i="15"/>
  <c r="F453" i="15"/>
  <c r="E454" i="15" l="1"/>
  <c r="F454" i="15"/>
  <c r="G454" i="15"/>
  <c r="H454" i="15"/>
  <c r="I454" i="15"/>
  <c r="E455" i="15" l="1"/>
  <c r="F455" i="15"/>
  <c r="G455" i="15"/>
  <c r="H455" i="15"/>
  <c r="I455" i="15"/>
  <c r="I456" i="15" l="1"/>
  <c r="H456" i="15"/>
  <c r="F456" i="15"/>
  <c r="E456" i="15"/>
  <c r="G456" i="15"/>
  <c r="E457" i="15" l="1"/>
  <c r="G457" i="15"/>
  <c r="H457" i="15"/>
  <c r="F457" i="15"/>
  <c r="I457" i="15"/>
  <c r="F458" i="15" l="1"/>
  <c r="H458" i="15"/>
  <c r="E458" i="15"/>
  <c r="G458" i="15" s="1"/>
  <c r="I458" i="15"/>
  <c r="I459" i="15" l="1"/>
  <c r="F459" i="15"/>
  <c r="E459" i="15"/>
  <c r="G459" i="15"/>
  <c r="H459" i="15"/>
  <c r="E460" i="15" l="1"/>
  <c r="G460" i="15" s="1"/>
  <c r="I460" i="15"/>
  <c r="H460" i="15"/>
  <c r="F460" i="15"/>
  <c r="I461" i="15" l="1"/>
  <c r="H461" i="15"/>
  <c r="F461" i="15"/>
  <c r="E461" i="15"/>
  <c r="G461" i="15" s="1"/>
  <c r="F462" i="15" l="1"/>
  <c r="E462" i="15"/>
  <c r="G462" i="15"/>
  <c r="I462" i="15"/>
  <c r="H462" i="15"/>
  <c r="E463" i="15" l="1"/>
  <c r="G463" i="15"/>
  <c r="I463" i="15"/>
  <c r="F463" i="15"/>
  <c r="H463" i="15"/>
  <c r="H464" i="15" l="1"/>
  <c r="F464" i="15"/>
  <c r="E464" i="15"/>
  <c r="G464" i="15"/>
  <c r="I464" i="15"/>
  <c r="E465" i="15" l="1"/>
  <c r="G465" i="15"/>
  <c r="I465" i="15"/>
  <c r="H465" i="15"/>
  <c r="F465" i="15"/>
  <c r="F466" i="15" l="1"/>
  <c r="H466" i="15"/>
  <c r="E466" i="15"/>
  <c r="G466" i="15" s="1"/>
  <c r="I466" i="15"/>
  <c r="I467" i="15" l="1"/>
  <c r="E467" i="15"/>
  <c r="H467" i="15"/>
  <c r="G467" i="15"/>
  <c r="F467" i="15"/>
  <c r="F468" i="15" l="1"/>
  <c r="E468" i="15"/>
  <c r="G468" i="15" s="1"/>
  <c r="I468" i="15"/>
  <c r="H468" i="15"/>
  <c r="G469" i="15" l="1"/>
  <c r="F469" i="15"/>
  <c r="E469" i="15"/>
  <c r="I469" i="15"/>
  <c r="H469" i="15"/>
  <c r="I470" i="15" l="1"/>
  <c r="H470" i="15"/>
  <c r="F470" i="15"/>
  <c r="E470" i="15"/>
  <c r="G470" i="15"/>
  <c r="E471" i="15" l="1"/>
  <c r="G471" i="15"/>
  <c r="I471" i="15"/>
  <c r="H471" i="15"/>
  <c r="F471" i="15"/>
  <c r="E472" i="15" l="1"/>
  <c r="G472" i="15" s="1"/>
  <c r="I472" i="15"/>
  <c r="F472" i="15"/>
  <c r="H472" i="15"/>
  <c r="F473" i="15" l="1"/>
  <c r="H473" i="15"/>
  <c r="E473" i="15"/>
  <c r="G473" i="15" s="1"/>
  <c r="I473" i="15"/>
  <c r="F474" i="15" l="1"/>
  <c r="H474" i="15"/>
  <c r="I474" i="15"/>
  <c r="E474" i="15"/>
  <c r="G474" i="15" s="1"/>
  <c r="I475" i="15" l="1"/>
  <c r="H475" i="15"/>
  <c r="F475" i="15"/>
  <c r="E475" i="15"/>
  <c r="G475" i="15" s="1"/>
  <c r="F476" i="15" l="1"/>
  <c r="E476" i="15"/>
  <c r="G476" i="15" s="1"/>
  <c r="H476" i="15"/>
  <c r="I476" i="15"/>
  <c r="F477" i="15" l="1"/>
  <c r="E477" i="15"/>
  <c r="G477" i="15" s="1"/>
  <c r="I477" i="15"/>
  <c r="H477" i="15"/>
  <c r="F478" i="15" l="1"/>
  <c r="I478" i="15"/>
  <c r="H478" i="15"/>
  <c r="E478" i="15"/>
  <c r="G478" i="15" s="1"/>
  <c r="E479" i="15" l="1"/>
  <c r="G479" i="15"/>
  <c r="I479" i="15"/>
  <c r="H479" i="15"/>
  <c r="F479" i="15"/>
  <c r="F480" i="15" l="1"/>
  <c r="I480" i="15"/>
  <c r="H480" i="15"/>
  <c r="E480" i="15"/>
  <c r="G480" i="15" s="1"/>
  <c r="F481" i="15" l="1"/>
  <c r="E481" i="15"/>
  <c r="G481" i="15" s="1"/>
  <c r="I481" i="15"/>
  <c r="H481" i="15"/>
  <c r="F482" i="15" l="1"/>
  <c r="H482" i="15"/>
  <c r="E482" i="15"/>
  <c r="I482" i="15"/>
  <c r="G482" i="15"/>
  <c r="I483" i="15" l="1"/>
  <c r="F483" i="15"/>
  <c r="E483" i="15"/>
  <c r="H483" i="15"/>
  <c r="G483" i="15"/>
  <c r="I484" i="15" l="1"/>
  <c r="H484" i="15"/>
  <c r="F484" i="15"/>
  <c r="E484" i="15"/>
  <c r="G484" i="15" s="1"/>
  <c r="F485" i="15" l="1"/>
  <c r="H485" i="15"/>
  <c r="I485" i="15"/>
  <c r="E485" i="15"/>
  <c r="G485" i="15" s="1"/>
  <c r="E486" i="15" l="1"/>
  <c r="G486" i="15"/>
  <c r="F486" i="15"/>
  <c r="H486" i="15"/>
  <c r="I486" i="15"/>
  <c r="E487" i="15" l="1"/>
  <c r="F487" i="15"/>
  <c r="G487" i="15"/>
  <c r="H487" i="15"/>
  <c r="I487" i="15"/>
  <c r="F488" i="15" l="1"/>
  <c r="H488" i="15"/>
  <c r="E488" i="15"/>
  <c r="G488" i="15" s="1"/>
  <c r="I488" i="15"/>
  <c r="I489" i="15" l="1"/>
  <c r="H489" i="15"/>
  <c r="E489" i="15"/>
  <c r="G489" i="15" s="1"/>
  <c r="F489" i="15"/>
  <c r="F490" i="15" l="1"/>
  <c r="E490" i="15"/>
  <c r="H490" i="15"/>
  <c r="I490" i="15"/>
  <c r="G490" i="15"/>
</calcChain>
</file>

<file path=xl/sharedStrings.xml><?xml version="1.0" encoding="utf-8"?>
<sst xmlns="http://schemas.openxmlformats.org/spreadsheetml/2006/main" count="440" uniqueCount="281">
  <si>
    <t>Resources</t>
  </si>
  <si>
    <t>return: home page</t>
  </si>
  <si>
    <t>Resources:</t>
  </si>
  <si>
    <t>loan information</t>
  </si>
  <si>
    <t>Enter Amount to be Borrowed:</t>
  </si>
  <si>
    <t>Enter the Interest Rate:</t>
  </si>
  <si>
    <t>Enter the Number of Years to Repay:</t>
  </si>
  <si>
    <t>Loan</t>
  </si>
  <si>
    <t>Monthly Payment Calculation</t>
  </si>
  <si>
    <t>For an amortization table of this loan:</t>
  </si>
  <si>
    <t>Negotiating Tactics for Best Rate</t>
  </si>
  <si>
    <t>1: have strong credit scores:</t>
  </si>
  <si>
    <t>click to get your FICO score</t>
  </si>
  <si>
    <t>click to calculate your debt ratios</t>
  </si>
  <si>
    <t>2: maintain debt ratios within range</t>
  </si>
  <si>
    <t>3: have strong employment</t>
  </si>
  <si>
    <t>Monthly Payment</t>
  </si>
  <si>
    <t>click for information about credit reports</t>
  </si>
  <si>
    <t>click to view amortization table</t>
  </si>
  <si>
    <t>return: home</t>
  </si>
  <si>
    <t>get FREE tools on lending decisions</t>
  </si>
  <si>
    <t>Enter Amount to Pay per Month:</t>
  </si>
  <si>
    <t>How Much to Afford Calculation</t>
  </si>
  <si>
    <t>Total Amount You Can Borrow</t>
  </si>
  <si>
    <t>Other Calculators</t>
  </si>
  <si>
    <t>http://www.dinkytown.net/java/MortgageMax.html</t>
  </si>
  <si>
    <t>Loan Option A</t>
  </si>
  <si>
    <t>Loan Option B</t>
  </si>
  <si>
    <t>Loan Option C</t>
  </si>
  <si>
    <t>Difference: A-B</t>
  </si>
  <si>
    <t>Difference: A-C</t>
  </si>
  <si>
    <t>Difference: B-C</t>
  </si>
  <si>
    <t>use this calculation to compare 2 or 3 loans with different repayment terms and/or interest rate</t>
  </si>
  <si>
    <t>Loan Comparison Calculation</t>
  </si>
  <si>
    <t>Credit Card #1</t>
  </si>
  <si>
    <t>Amount</t>
  </si>
  <si>
    <t>Rate</t>
  </si>
  <si>
    <t>Min Payment</t>
  </si>
  <si>
    <t>auto and RV loans</t>
  </si>
  <si>
    <t>Auto Loan #1</t>
  </si>
  <si>
    <t>Auto Loan #2</t>
  </si>
  <si>
    <t>RV #2</t>
  </si>
  <si>
    <t>other loans</t>
  </si>
  <si>
    <t>Student Loans</t>
  </si>
  <si>
    <t>Personal Loans</t>
  </si>
  <si>
    <t xml:space="preserve">Other </t>
  </si>
  <si>
    <t>Current Debt</t>
  </si>
  <si>
    <t>Potential Monthly Reduction</t>
  </si>
  <si>
    <t>Potential Yearly Reduction</t>
  </si>
  <si>
    <t>Enter Number of Years to Repay Debt</t>
  </si>
  <si>
    <t>Debt Consolidation Worksheet</t>
  </si>
  <si>
    <t xml:space="preserve"> years</t>
  </si>
  <si>
    <t>enter credit card debt and rate</t>
  </si>
  <si>
    <t>Enter Your Loan Consolidation Rate</t>
  </si>
  <si>
    <t>1st</t>
  </si>
  <si>
    <t>2nd</t>
  </si>
  <si>
    <t>3rd</t>
  </si>
  <si>
    <t>4th</t>
  </si>
  <si>
    <t>1: debt reduction tips:</t>
  </si>
  <si>
    <t>2: budgeting tips:</t>
  </si>
  <si>
    <t>How to use this worksheet</t>
  </si>
  <si>
    <r>
      <t>1st:</t>
    </r>
    <r>
      <rPr>
        <sz val="8"/>
        <rFont val="Arial"/>
        <family val="2"/>
      </rPr>
      <t xml:space="preserve"> enter how many years you would like have to payoff your debts</t>
    </r>
  </si>
  <si>
    <r>
      <t>2nd:</t>
    </r>
    <r>
      <rPr>
        <sz val="8"/>
        <rFont val="Arial"/>
        <family val="2"/>
      </rPr>
      <t xml:space="preserve"> enter your debts with their applicable stated annual rate</t>
    </r>
  </si>
  <si>
    <r>
      <t xml:space="preserve">3rd: </t>
    </r>
    <r>
      <rPr>
        <sz val="8"/>
        <rFont val="Arial"/>
        <family val="2"/>
      </rPr>
      <t>enter your quoted loan consolidation rate from a lender</t>
    </r>
  </si>
  <si>
    <r>
      <t>4th:</t>
    </r>
    <r>
      <rPr>
        <sz val="8"/>
        <rFont val="Arial"/>
        <family val="2"/>
      </rPr>
      <t xml:space="preserve"> analyze your monthly payment if yes or no to consolidation</t>
    </r>
  </si>
  <si>
    <t>Debt</t>
  </si>
  <si>
    <t>Income</t>
  </si>
  <si>
    <t>enter your debt obligations in column</t>
  </si>
  <si>
    <t>enter your gross income in column</t>
  </si>
  <si>
    <t>Monthly Mortgage or Rent (including escrow):</t>
  </si>
  <si>
    <t>Monthly Auto or Other Installment Loan Payments:</t>
  </si>
  <si>
    <t xml:space="preserve">Monthly Alimony and Child Support Payments: </t>
  </si>
  <si>
    <t xml:space="preserve">Monthly Tax and Legal Assessments: </t>
  </si>
  <si>
    <t xml:space="preserve">Monthly Other Payments: </t>
  </si>
  <si>
    <t>Monthly Gross Salary or Pay:</t>
  </si>
  <si>
    <t>Annual Bonus:</t>
  </si>
  <si>
    <t>Monthly Alimony / Child Support:</t>
  </si>
  <si>
    <t>Other Monthly Income:</t>
  </si>
  <si>
    <t>Total Debts</t>
  </si>
  <si>
    <t>Total Income</t>
  </si>
  <si>
    <t>Debt-to-Income Ratio</t>
  </si>
  <si>
    <t>Debt Ratio Barometer:</t>
  </si>
  <si>
    <t xml:space="preserve">36% or less: </t>
  </si>
  <si>
    <t xml:space="preserve">37%-42%: </t>
  </si>
  <si>
    <t>debt level a little high, need to take corrective action to bring debt level down. You may consider paying off or consolidating some of your debt.</t>
  </si>
  <si>
    <t xml:space="preserve">43%-50%: </t>
  </si>
  <si>
    <t xml:space="preserve">danger level, need to take immediate action before you lose control of your financial situation. </t>
  </si>
  <si>
    <t xml:space="preserve">50% or more: </t>
  </si>
  <si>
    <t>excessive debt loan, may need to seek credit counseling services</t>
  </si>
  <si>
    <t>debt level within acceptable range for most lenders.</t>
  </si>
  <si>
    <t>use this worksheet to calculate your debt ratio. The debt ratio is used by lenders in qualifying you for financing.</t>
  </si>
  <si>
    <r>
      <t>1st:</t>
    </r>
    <r>
      <rPr>
        <sz val="8"/>
        <rFont val="Arial"/>
        <family val="2"/>
      </rPr>
      <t xml:space="preserve"> enter your debts in the column labled DEBT</t>
    </r>
  </si>
  <si>
    <r>
      <t>2nd:</t>
    </r>
    <r>
      <rPr>
        <sz val="8"/>
        <rFont val="Arial"/>
        <family val="2"/>
      </rPr>
      <t xml:space="preserve"> enter your gross income under the column labled INCOME</t>
    </r>
  </si>
  <si>
    <r>
      <t xml:space="preserve">3rd: </t>
    </r>
    <r>
      <rPr>
        <sz val="8"/>
        <rFont val="Arial"/>
        <family val="2"/>
      </rPr>
      <t>compare your ratio based on barometer shown</t>
    </r>
  </si>
  <si>
    <t>Debt Ratio Calculation</t>
  </si>
  <si>
    <t>Housing Ratio Calculation</t>
  </si>
  <si>
    <t>The housing ratio is used by lenders to determine how much financing they will lend you in a home purchase loan</t>
  </si>
  <si>
    <t>Estimated Monthly Mortgage Payment</t>
  </si>
  <si>
    <t>Estimated Monthly Real Estates Taxes</t>
  </si>
  <si>
    <t>Estimated Monthly Home Owners Insurance</t>
  </si>
  <si>
    <t>Estimated Monthly Other Home Owner Expenses</t>
  </si>
  <si>
    <t xml:space="preserve">Total Monthly Installment Loan Payments </t>
  </si>
  <si>
    <t xml:space="preserve">Total Monthly Credit Line Payments </t>
  </si>
  <si>
    <t xml:space="preserve">Monthly R. Estate Non-Income Loan Payments: </t>
  </si>
  <si>
    <t>Housing Ratio</t>
  </si>
  <si>
    <t>the housing ratio should be around 28% or less to get approval from most lenders</t>
  </si>
  <si>
    <t>enter your estimated housing costs in column</t>
  </si>
  <si>
    <t>enter your othr debt obligations in column</t>
  </si>
  <si>
    <t>Total Housing Costs</t>
  </si>
  <si>
    <t>Housing Ratio Barometer:</t>
  </si>
  <si>
    <t>Home Equity LTV Calculation</t>
  </si>
  <si>
    <t>70% LTV</t>
  </si>
  <si>
    <t>75% LTV</t>
  </si>
  <si>
    <t>80% LTV</t>
  </si>
  <si>
    <t>85% LTV</t>
  </si>
  <si>
    <t>90% LTV</t>
  </si>
  <si>
    <t>95% LTV</t>
  </si>
  <si>
    <t>100% LTV</t>
  </si>
  <si>
    <t>Percentage Market Value</t>
  </si>
  <si>
    <t>Enter the Estimated Market Value of Your Home</t>
  </si>
  <si>
    <t>Enter the Amount You Still Owe on Your Home Including any 2nd or 3rd mortgages:</t>
  </si>
  <si>
    <t>LTV stands for: Loan-to-Value</t>
  </si>
  <si>
    <t xml:space="preserve">Banks and other lenders will extend you credit based upon a percentage of the estimated market value of your home. </t>
  </si>
  <si>
    <t xml:space="preserve">That percentage of market value minus the amount you owe on your first mortgage (plus any 2nd or 3rd mortgages that you may have) becomes the maximum amount of credit that lenders will give you. </t>
  </si>
  <si>
    <t>Banks and other lenders generally charge a higher rate of interest for higher percentages of LTV. That is why you will find in the market quoted rates of PRIME + 0% for LTV percentages of 80% or lower.</t>
  </si>
  <si>
    <t>To get the best rate, keep your loan request at 80%LTV or lower.</t>
  </si>
  <si>
    <t>note any LTV positions above 80% may result in higher lending rates</t>
  </si>
  <si>
    <t>Mortgage Down LTV Calculation</t>
  </si>
  <si>
    <t>Enter the Estimated Purchase Value of Your Home</t>
  </si>
  <si>
    <t>Enter the amount of your down payment available</t>
  </si>
  <si>
    <t>Maximum Amount of Loan Available</t>
  </si>
  <si>
    <t>Total Additional Down Required</t>
  </si>
  <si>
    <t>97% LTV</t>
  </si>
  <si>
    <t>Note: any loan amount above 80%LTV will require Private Mortgage Insurance or other financing arrangement.</t>
  </si>
  <si>
    <t xml:space="preserve">* Calculations are based upon the assumptions you entered. Please note that rounding errors can make a small difference in calculations. Your actual lending rate may vary depending on your credit quality and lender. The circumstances surrounding your credit and loan qualifications may result in different calculations. </t>
  </si>
  <si>
    <t>Loan Payoff Calculation</t>
  </si>
  <si>
    <t>Enter Amount of the Debt:</t>
  </si>
  <si>
    <t>Enter Amount of Your Monthly Payment:</t>
  </si>
  <si>
    <t>Enter Any Additional Amount Paid per Month:</t>
  </si>
  <si>
    <t>Enter the Annual Interest Rate:</t>
  </si>
  <si>
    <t xml:space="preserve">Mortgage Payoff Calculation: </t>
  </si>
  <si>
    <t>http://www.dinkytown.net/java/MortgagePayoff.html</t>
  </si>
  <si>
    <t>Bi-weekly Mortgage Calculator:</t>
  </si>
  <si>
    <t>http://www.dinkytown.net/java/Biweekly.html</t>
  </si>
  <si>
    <t>Bi-weekly Payments on Existing Mortgage:</t>
  </si>
  <si>
    <t>Existing Loan</t>
  </si>
  <si>
    <t>Refi Loan</t>
  </si>
  <si>
    <t>current loan information</t>
  </si>
  <si>
    <t>Monthly Savings</t>
  </si>
  <si>
    <t>Refinance break-even calculator:</t>
  </si>
  <si>
    <t>http://www.dinkytown.net/Java/MortgageCompare.html</t>
  </si>
  <si>
    <t>Refinance interest savings calculator:</t>
  </si>
  <si>
    <t>http://www.dinkytown.net/java/ShouldIRefi.html</t>
  </si>
  <si>
    <t>Increasing your mortgage payment / mortgage payoff:</t>
  </si>
  <si>
    <t>http://www.dinkytown.net/Java/MortgagePayoff.html</t>
  </si>
  <si>
    <t>Mortgage Tax Savings Calculations:</t>
  </si>
  <si>
    <t>http://www.dinkytown.net/java/MortgageTaxes.html</t>
  </si>
  <si>
    <t>Interest Paid</t>
  </si>
  <si>
    <t>Month 1</t>
  </si>
  <si>
    <t>Payment Year 1: Month 12</t>
  </si>
  <si>
    <t>Payment Year 2: Month 24</t>
  </si>
  <si>
    <t>Payment Year 3: Month 36</t>
  </si>
  <si>
    <t>Payment Year 4: Month 48</t>
  </si>
  <si>
    <t>Payment Year 5: Month 60</t>
  </si>
  <si>
    <t>Payment Year 6: Month 72</t>
  </si>
  <si>
    <t>Payment Year 7: Month 84</t>
  </si>
  <si>
    <t>Payment Year 8: Month 96</t>
  </si>
  <si>
    <t>Payment Year 9: Month 108</t>
  </si>
  <si>
    <t>Payment Year 10: Month 120</t>
  </si>
  <si>
    <t>Payment Year 11 Month 132</t>
  </si>
  <si>
    <t>Payment Year 12: Month 144</t>
  </si>
  <si>
    <t>Payment Year 13: Month 156</t>
  </si>
  <si>
    <t>Payment Year 14: Month 168</t>
  </si>
  <si>
    <t>Payment Year 15: Month 180</t>
  </si>
  <si>
    <t>Payment Year 16: Month 192</t>
  </si>
  <si>
    <t>Payment Year 17: Month 204</t>
  </si>
  <si>
    <t>Payment Year 18: Month 216</t>
  </si>
  <si>
    <t>Payment Year 19: Month 228</t>
  </si>
  <si>
    <t>Payment Year 20: Month 240</t>
  </si>
  <si>
    <t>Payment Year 21: Month 252</t>
  </si>
  <si>
    <t>Payment Year 22: Month 264</t>
  </si>
  <si>
    <t>Payment Year 23: Month 276</t>
  </si>
  <si>
    <t>Payment Year 24: Month 288</t>
  </si>
  <si>
    <t>Payment Year 25: Month 300</t>
  </si>
  <si>
    <t>Payment Year 26: Month 312</t>
  </si>
  <si>
    <t>Payment Year 27: Month 324</t>
  </si>
  <si>
    <t>Payment Year 28: Month 336</t>
  </si>
  <si>
    <t>Payment Year 29: Month 348</t>
  </si>
  <si>
    <t>Payment Year 30: Month 360</t>
  </si>
  <si>
    <t>Payment Year 35: Month 420</t>
  </si>
  <si>
    <t>Payment Year 40: Month 480</t>
  </si>
  <si>
    <t>Enter Extra Payment per Month:</t>
  </si>
  <si>
    <t>Amortization Table</t>
  </si>
  <si>
    <t>Payment Information</t>
  </si>
  <si>
    <t>Principal Paid</t>
  </si>
  <si>
    <t>Loan Balance</t>
  </si>
  <si>
    <t>Loan Balance Paid</t>
  </si>
  <si>
    <t>Total Interest Paid</t>
  </si>
  <si>
    <t>Lump Sum Payment</t>
  </si>
  <si>
    <t>List of Calculators</t>
  </si>
  <si>
    <t xml:space="preserve">use to calculate the monthly payment on a loan </t>
  </si>
  <si>
    <t>How Much to Afford</t>
  </si>
  <si>
    <t>Loan Comparison</t>
  </si>
  <si>
    <t>Loan Payoff</t>
  </si>
  <si>
    <t>Refinancing Calculator</t>
  </si>
  <si>
    <t>Down Payment LTV</t>
  </si>
  <si>
    <t>Home Equity LTV</t>
  </si>
  <si>
    <t>Debt Ratio</t>
  </si>
  <si>
    <t>Loan Amortization Table</t>
  </si>
  <si>
    <t>use this worksheet to add up your debts to determine if a consolidation plan will work for you</t>
  </si>
  <si>
    <t>use this table to view the amortization schedule on a loan</t>
  </si>
  <si>
    <t>Financing Calculaters</t>
  </si>
  <si>
    <t>This worksheet offers some simple loan calculators that can be used to estimate loan and other financing payments.</t>
  </si>
  <si>
    <t>It also includes an amortization table where you can run some early payoff options</t>
  </si>
  <si>
    <t>Description</t>
  </si>
  <si>
    <t>use to determine how much you can borrow based on a budgeted monthly payment amount</t>
  </si>
  <si>
    <t>use to compare payments on 2-3 different loans with different rates or terms</t>
  </si>
  <si>
    <t>use to estimate how many years and months to payoff a loan amount</t>
  </si>
  <si>
    <t>use to estimate your savings if you refinanced your mortgage</t>
  </si>
  <si>
    <t>use to determine how much of a down payment is required on a mortgage at certain LTV levels</t>
  </si>
  <si>
    <t>use to determine how much you can borrow against your home based on the LTV equity position</t>
  </si>
  <si>
    <t>use to calculate your debt ratio based on the amount of debt to income</t>
  </si>
  <si>
    <t>use to calculate your housing ratio based on the amount of mortgage cost to income</t>
  </si>
  <si>
    <t>Tools Resource Center:</t>
  </si>
  <si>
    <t>www.WebReader.com</t>
  </si>
  <si>
    <t>use this calculation to estimate your monthly payment based on a fixed amount to borrow</t>
  </si>
  <si>
    <t>use this calculation to estimate how much you can borrow based on what you can budget for a monthly payment</t>
  </si>
  <si>
    <t>Loan Payoff Tactics</t>
  </si>
  <si>
    <t>1: loan payoff guides:</t>
  </si>
  <si>
    <t>tips to payoff your mortgage FAST</t>
  </si>
  <si>
    <t>tips to reduce personal loan debt</t>
  </si>
  <si>
    <t>tips to reduce credit card debt</t>
  </si>
  <si>
    <t>2: maintaining good credit</t>
  </si>
  <si>
    <t>3: keeping a family budget</t>
  </si>
  <si>
    <t>use this calculation to estimate how long it will take to payoff your debts</t>
  </si>
  <si>
    <t>tips on maintaining good credit</t>
  </si>
  <si>
    <t>tips on how best to repair your credit</t>
  </si>
  <si>
    <t>step guide on building a family budget</t>
  </si>
  <si>
    <t>tips on lowering your monthly bills</t>
  </si>
  <si>
    <t>Home Refinancing Calculator</t>
  </si>
  <si>
    <t>use this calculation to estimate your monthly payment reduction by refinancing your mortgage</t>
  </si>
  <si>
    <t>Amount Need to Refinance</t>
  </si>
  <si>
    <t>Enter the Refi Interest Rate</t>
  </si>
  <si>
    <t>Enter Original Amount Borrowed</t>
  </si>
  <si>
    <t>Enter the Orgininal Interest Rate</t>
  </si>
  <si>
    <t>Enter the Number of Years to Repay</t>
  </si>
  <si>
    <t>refinancing loan information</t>
  </si>
  <si>
    <t>refinancing repayment options</t>
  </si>
  <si>
    <t>Monthly Payment *</t>
  </si>
  <si>
    <t>Total Amount You Can Borrow *</t>
  </si>
  <si>
    <t>Number of Months to Repay Debt *</t>
  </si>
  <si>
    <t>Number of Years to Repay Debt *</t>
  </si>
  <si>
    <t>Current Monthly Payment *</t>
  </si>
  <si>
    <t>15 - Month Monthly Payment *</t>
  </si>
  <si>
    <t>20 - Month Monthly Payment *</t>
  </si>
  <si>
    <t>30 - Month Monthly Payment *</t>
  </si>
  <si>
    <t>use the amortization table to analyze interest charges, payoff period and other detailed information regarding your loan</t>
  </si>
  <si>
    <t>enter loan information</t>
  </si>
  <si>
    <t xml:space="preserve">use this worksheet to add up your debt and determine if a debt consolidation will work for you </t>
  </si>
  <si>
    <t>Min Monthy Payment if You DID NOT Consolidate Your Debt</t>
  </si>
  <si>
    <t>Min Monthy Payment if You DID Consolidate Your Debt</t>
  </si>
  <si>
    <t>How to use this worksheet:</t>
  </si>
  <si>
    <t>The Mortgage Down LTV calculation estimates how much additional down you may need in order to meet levels of LTV.  Most lenders require at least 80% LTV for best rate.  There are lenders who qualify applications at higher LTVs but PMI insurance may be required</t>
  </si>
  <si>
    <t>About this calculation:</t>
  </si>
  <si>
    <t>1: market valuations:</t>
  </si>
  <si>
    <t>get the home and neighborhood valuation</t>
  </si>
  <si>
    <t>2: home buying guides:</t>
  </si>
  <si>
    <t>home buying guide and home search</t>
  </si>
  <si>
    <t>home buying forms and tools</t>
  </si>
  <si>
    <t>3: home mortgage guides:</t>
  </si>
  <si>
    <t>home mortgage guide and product review</t>
  </si>
  <si>
    <t>home financing tools and forms</t>
  </si>
  <si>
    <t>The Home Equity LTV calculation estimates how much you can borrow agains the equity value of your home. Your equity value is the market value of your home minus any mortgage loan debt.</t>
  </si>
  <si>
    <t>2: home improvement guides:</t>
  </si>
  <si>
    <t>home improvement guide and home gallery</t>
  </si>
  <si>
    <t>home improvement forms and tools</t>
  </si>
  <si>
    <t>3: home equity guides:</t>
  </si>
  <si>
    <t>home equity guide and product review</t>
  </si>
  <si>
    <t>home equity tools and forms</t>
  </si>
  <si>
    <t>click to view your credit report</t>
  </si>
  <si>
    <t>click to view our career module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</si>
</sst>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164" formatCode="&quot;$&quot;#,##0.00"/>
    <numFmt numFmtId="165" formatCode="&quot;$&quot;#,##0"/>
    <numFmt numFmtId="168" formatCode="#,##0.0"/>
    <numFmt numFmtId="169" formatCode="General;[Red]\-General"/>
  </numFmts>
  <fonts count="52" x14ac:knownFonts="1">
    <font>
      <sz val="10"/>
      <name val="Arial"/>
    </font>
    <font>
      <sz val="10"/>
      <name val="Arial"/>
    </font>
    <font>
      <sz val="8"/>
      <name val="Arial"/>
    </font>
    <font>
      <b/>
      <sz val="10"/>
      <name val="Arial"/>
      <family val="2"/>
    </font>
    <font>
      <u/>
      <sz val="10"/>
      <color indexed="12"/>
      <name val="Arial"/>
    </font>
    <font>
      <sz val="9"/>
      <name val="Arial"/>
    </font>
    <font>
      <b/>
      <sz val="9"/>
      <name val="Arial"/>
      <family val="2"/>
    </font>
    <font>
      <sz val="8"/>
      <color indexed="22"/>
      <name val="Arial"/>
    </font>
    <font>
      <b/>
      <sz val="14"/>
      <name val="Arial"/>
      <family val="2"/>
    </font>
    <font>
      <u/>
      <sz val="10"/>
      <color indexed="23"/>
      <name val="Arial"/>
    </font>
    <font>
      <u/>
      <sz val="10"/>
      <color indexed="60"/>
      <name val="Arial"/>
    </font>
    <font>
      <b/>
      <i/>
      <sz val="10"/>
      <name val="Arial"/>
      <family val="2"/>
    </font>
    <font>
      <b/>
      <sz val="11"/>
      <name val="Arial"/>
      <family val="2"/>
    </font>
    <font>
      <i/>
      <sz val="9"/>
      <name val="Arial"/>
      <family val="2"/>
    </font>
    <font>
      <u/>
      <sz val="9"/>
      <color indexed="55"/>
      <name val="Arial"/>
    </font>
    <font>
      <b/>
      <sz val="10"/>
      <name val="Arial"/>
    </font>
    <font>
      <i/>
      <u/>
      <sz val="10"/>
      <color indexed="55"/>
      <name val="Arial"/>
      <family val="2"/>
    </font>
    <font>
      <i/>
      <u/>
      <sz val="9"/>
      <color indexed="55"/>
      <name val="Arial"/>
      <family val="2"/>
    </font>
    <font>
      <sz val="10"/>
      <color indexed="55"/>
      <name val="Arial"/>
    </font>
    <font>
      <sz val="8"/>
      <color indexed="55"/>
      <name val="Arial"/>
    </font>
    <font>
      <sz val="9"/>
      <color indexed="55"/>
      <name val="Arial"/>
    </font>
    <font>
      <b/>
      <sz val="9"/>
      <color indexed="55"/>
      <name val="Arial"/>
      <family val="2"/>
    </font>
    <font>
      <b/>
      <sz val="9"/>
      <name val="Arial"/>
    </font>
    <font>
      <sz val="9"/>
      <color indexed="63"/>
      <name val="Arial"/>
    </font>
    <font>
      <sz val="8"/>
      <name val="Arial"/>
      <family val="2"/>
    </font>
    <font>
      <b/>
      <sz val="8"/>
      <name val="Arial"/>
      <family val="2"/>
    </font>
    <font>
      <sz val="9"/>
      <color indexed="22"/>
      <name val="Arial"/>
    </font>
    <font>
      <sz val="11"/>
      <name val="Arial"/>
    </font>
    <font>
      <b/>
      <sz val="10"/>
      <color indexed="23"/>
      <name val="Arial"/>
    </font>
    <font>
      <sz val="11"/>
      <color indexed="23"/>
      <name val="Arial"/>
    </font>
    <font>
      <b/>
      <sz val="9"/>
      <color indexed="23"/>
      <name val="Arial"/>
    </font>
    <font>
      <sz val="9"/>
      <color indexed="23"/>
      <name val="Arial"/>
    </font>
    <font>
      <sz val="8"/>
      <color indexed="23"/>
      <name val="Arial"/>
    </font>
    <font>
      <sz val="10"/>
      <color indexed="23"/>
      <name val="Arial"/>
    </font>
    <font>
      <b/>
      <sz val="10"/>
      <color indexed="63"/>
      <name val="Arial"/>
      <family val="2"/>
    </font>
    <font>
      <sz val="9"/>
      <color indexed="63"/>
      <name val="Arial"/>
      <family val="2"/>
    </font>
    <font>
      <b/>
      <sz val="9"/>
      <color indexed="63"/>
      <name val="Arial"/>
      <family val="2"/>
    </font>
    <font>
      <sz val="9"/>
      <color indexed="9"/>
      <name val="Arial"/>
    </font>
    <font>
      <b/>
      <sz val="10"/>
      <color indexed="55"/>
      <name val="Arial"/>
      <family val="2"/>
    </font>
    <font>
      <sz val="10"/>
      <name val="Arial"/>
      <family val="2"/>
    </font>
    <font>
      <b/>
      <sz val="10"/>
      <color indexed="23"/>
      <name val="Arial"/>
      <family val="2"/>
    </font>
    <font>
      <u/>
      <sz val="10"/>
      <color indexed="23"/>
      <name val="Arial"/>
      <family val="2"/>
    </font>
    <font>
      <u/>
      <sz val="9"/>
      <color indexed="23"/>
      <name val="Arial"/>
    </font>
    <font>
      <b/>
      <sz val="9"/>
      <color indexed="23"/>
      <name val="Arial"/>
      <family val="2"/>
    </font>
    <font>
      <sz val="8"/>
      <color indexed="23"/>
      <name val="Arial"/>
      <family val="2"/>
    </font>
    <font>
      <u/>
      <sz val="8"/>
      <color indexed="23"/>
      <name val="Arial"/>
      <family val="2"/>
    </font>
    <font>
      <sz val="10"/>
      <color indexed="23"/>
      <name val="Arial"/>
      <family val="2"/>
    </font>
    <font>
      <sz val="9"/>
      <color indexed="23"/>
      <name val="Arial"/>
      <family val="2"/>
    </font>
    <font>
      <u/>
      <sz val="9"/>
      <color indexed="23"/>
      <name val="Arial"/>
      <family val="2"/>
    </font>
    <font>
      <i/>
      <u/>
      <sz val="9"/>
      <color indexed="23"/>
      <name val="Arial"/>
      <family val="2"/>
    </font>
    <font>
      <b/>
      <u/>
      <sz val="8"/>
      <color indexed="23"/>
      <name val="Arial"/>
      <family val="2"/>
    </font>
    <font>
      <i/>
      <u/>
      <sz val="9"/>
      <color theme="0" tint="-0.499984740745262"/>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55"/>
        <bgColor indexed="64"/>
      </patternFill>
    </fill>
    <fill>
      <patternFill patternType="solid">
        <fgColor indexed="42"/>
        <bgColor indexed="64"/>
      </patternFill>
    </fill>
  </fills>
  <borders count="52">
    <border>
      <left/>
      <right/>
      <top/>
      <bottom/>
      <diagonal/>
    </border>
    <border>
      <left style="thin">
        <color indexed="22"/>
      </left>
      <right style="thin">
        <color indexed="22"/>
      </right>
      <top style="thin">
        <color indexed="22"/>
      </top>
      <bottom style="thin">
        <color indexed="22"/>
      </bottom>
      <diagonal/>
    </border>
    <border>
      <left/>
      <right style="thin">
        <color indexed="63"/>
      </right>
      <top/>
      <bottom/>
      <diagonal/>
    </border>
    <border>
      <left style="thin">
        <color indexed="63"/>
      </left>
      <right style="thin">
        <color indexed="63"/>
      </right>
      <top/>
      <bottom/>
      <diagonal/>
    </border>
    <border>
      <left style="thin">
        <color indexed="63"/>
      </left>
      <right style="thin">
        <color indexed="63"/>
      </right>
      <top/>
      <bottom style="thin">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bottom/>
      <diagonal/>
    </border>
    <border>
      <left style="thin">
        <color indexed="22"/>
      </left>
      <right/>
      <top/>
      <bottom/>
      <diagonal/>
    </border>
    <border>
      <left/>
      <right style="thin">
        <color indexed="22"/>
      </right>
      <top/>
      <bottom/>
      <diagonal/>
    </border>
    <border>
      <left style="thin">
        <color indexed="22"/>
      </left>
      <right style="thin">
        <color indexed="63"/>
      </right>
      <top style="thin">
        <color indexed="22"/>
      </top>
      <bottom style="thin">
        <color indexed="22"/>
      </bottom>
      <diagonal/>
    </border>
    <border>
      <left style="thin">
        <color indexed="63"/>
      </left>
      <right style="thin">
        <color indexed="63"/>
      </right>
      <top style="thin">
        <color indexed="22"/>
      </top>
      <bottom style="thin">
        <color indexed="22"/>
      </bottom>
      <diagonal/>
    </border>
    <border>
      <left style="thin">
        <color indexed="63"/>
      </left>
      <right style="thin">
        <color indexed="22"/>
      </right>
      <top style="thin">
        <color indexed="63"/>
      </top>
      <bottom style="thin">
        <color indexed="63"/>
      </bottom>
      <diagonal/>
    </border>
    <border>
      <left style="thin">
        <color indexed="22"/>
      </left>
      <right style="thin">
        <color indexed="63"/>
      </right>
      <top style="thin">
        <color indexed="63"/>
      </top>
      <bottom style="thin">
        <color indexed="63"/>
      </bottom>
      <diagonal/>
    </border>
    <border>
      <left style="thin">
        <color indexed="63"/>
      </left>
      <right/>
      <top/>
      <bottom style="thin">
        <color indexed="63"/>
      </bottom>
      <diagonal/>
    </border>
    <border>
      <left style="thin">
        <color indexed="22"/>
      </left>
      <right style="thin">
        <color indexed="22"/>
      </right>
      <top style="thin">
        <color indexed="22"/>
      </top>
      <bottom style="thin">
        <color indexed="63"/>
      </bottom>
      <diagonal/>
    </border>
    <border>
      <left/>
      <right/>
      <top/>
      <bottom style="thin">
        <color indexed="23"/>
      </bottom>
      <diagonal/>
    </border>
    <border>
      <left/>
      <right/>
      <top/>
      <bottom style="thin">
        <color indexed="64"/>
      </bottom>
      <diagonal/>
    </border>
    <border>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9"/>
      </left>
      <right/>
      <top/>
      <bottom/>
      <diagonal/>
    </border>
    <border>
      <left style="thin">
        <color indexed="23"/>
      </left>
      <right style="thin">
        <color indexed="22"/>
      </right>
      <top style="thin">
        <color indexed="22"/>
      </top>
      <bottom style="thin">
        <color indexed="22"/>
      </bottom>
      <diagonal/>
    </border>
    <border>
      <left style="thin">
        <color indexed="22"/>
      </left>
      <right style="thin">
        <color indexed="23"/>
      </right>
      <top/>
      <bottom style="thin">
        <color indexed="22"/>
      </bottom>
      <diagonal/>
    </border>
    <border>
      <left style="thin">
        <color indexed="22"/>
      </left>
      <right style="thin">
        <color indexed="23"/>
      </right>
      <top style="thin">
        <color indexed="22"/>
      </top>
      <bottom style="thin">
        <color indexed="22"/>
      </bottom>
      <diagonal/>
    </border>
    <border>
      <left style="thin">
        <color indexed="23"/>
      </left>
      <right style="thin">
        <color indexed="22"/>
      </right>
      <top style="thin">
        <color indexed="22"/>
      </top>
      <bottom style="thin">
        <color indexed="23"/>
      </bottom>
      <diagonal/>
    </border>
    <border>
      <left style="thin">
        <color indexed="22"/>
      </left>
      <right style="thin">
        <color indexed="23"/>
      </right>
      <top style="thin">
        <color indexed="22"/>
      </top>
      <bottom style="thin">
        <color indexed="23"/>
      </bottom>
      <diagonal/>
    </border>
    <border>
      <left style="thin">
        <color indexed="23"/>
      </left>
      <right style="thin">
        <color indexed="22"/>
      </right>
      <top style="thin">
        <color indexed="23"/>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22"/>
      </right>
      <top style="thin">
        <color indexed="63"/>
      </top>
      <bottom style="thin">
        <color indexed="22"/>
      </bottom>
      <diagonal/>
    </border>
    <border>
      <left style="thin">
        <color indexed="63"/>
      </left>
      <right style="thin">
        <color indexed="22"/>
      </right>
      <top style="thin">
        <color indexed="22"/>
      </top>
      <bottom style="thin">
        <color indexed="22"/>
      </bottom>
      <diagonal/>
    </border>
    <border>
      <left style="thin">
        <color indexed="63"/>
      </left>
      <right style="thin">
        <color indexed="22"/>
      </right>
      <top style="thin">
        <color indexed="22"/>
      </top>
      <bottom/>
      <diagonal/>
    </border>
    <border>
      <left style="thin">
        <color indexed="63"/>
      </left>
      <right style="thin">
        <color indexed="22"/>
      </right>
      <top style="thin">
        <color indexed="22"/>
      </top>
      <bottom style="thin">
        <color indexed="63"/>
      </bottom>
      <diagonal/>
    </border>
    <border>
      <left style="thin">
        <color indexed="22"/>
      </left>
      <right style="thin">
        <color indexed="63"/>
      </right>
      <top style="thin">
        <color indexed="22"/>
      </top>
      <bottom style="thin">
        <color indexed="63"/>
      </bottom>
      <diagonal/>
    </border>
    <border>
      <left style="thin">
        <color indexed="63"/>
      </left>
      <right style="thin">
        <color indexed="63"/>
      </right>
      <top style="thin">
        <color indexed="63"/>
      </top>
      <bottom style="thin">
        <color indexed="22"/>
      </bottom>
      <diagonal/>
    </border>
    <border>
      <left style="thin">
        <color indexed="63"/>
      </left>
      <right style="thin">
        <color indexed="63"/>
      </right>
      <top style="thin">
        <color indexed="22"/>
      </top>
      <bottom style="thin">
        <color indexed="63"/>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style="thin">
        <color indexed="22"/>
      </left>
      <right style="thin">
        <color indexed="22"/>
      </right>
      <top style="thin">
        <color indexed="63"/>
      </top>
      <bottom style="thin">
        <color indexed="22"/>
      </bottom>
      <diagonal/>
    </border>
    <border>
      <left style="thin">
        <color indexed="63"/>
      </left>
      <right/>
      <top style="thin">
        <color indexed="22"/>
      </top>
      <bottom style="thin">
        <color indexed="22"/>
      </bottom>
      <diagonal/>
    </border>
    <border>
      <left style="thin">
        <color indexed="63"/>
      </left>
      <right/>
      <top/>
      <bottom/>
      <diagonal/>
    </border>
    <border>
      <left/>
      <right/>
      <top/>
      <bottom style="thin">
        <color indexed="63"/>
      </bottom>
      <diagonal/>
    </border>
    <border>
      <left style="thin">
        <color indexed="63"/>
      </left>
      <right/>
      <top style="thin">
        <color indexed="63"/>
      </top>
      <bottom/>
      <diagonal/>
    </border>
    <border>
      <left style="thin">
        <color indexed="22"/>
      </left>
      <right style="thin">
        <color indexed="63"/>
      </right>
      <top style="thin">
        <color indexed="63"/>
      </top>
      <bottom style="thin">
        <color indexed="22"/>
      </bottom>
      <diagonal/>
    </border>
    <border>
      <left style="thin">
        <color indexed="63"/>
      </left>
      <right/>
      <top style="thin">
        <color indexed="63"/>
      </top>
      <bottom style="thin">
        <color indexed="22"/>
      </bottom>
      <diagonal/>
    </border>
    <border>
      <left style="thin">
        <color indexed="63"/>
      </left>
      <right/>
      <top style="thin">
        <color indexed="22"/>
      </top>
      <bottom style="thin">
        <color indexed="63"/>
      </bottom>
      <diagonal/>
    </border>
    <border>
      <left style="thin">
        <color indexed="63"/>
      </left>
      <right/>
      <top style="thin">
        <color indexed="22"/>
      </top>
      <bottom/>
      <diagonal/>
    </border>
    <border>
      <left/>
      <right style="thin">
        <color indexed="63"/>
      </right>
      <top style="thin">
        <color indexed="63"/>
      </top>
      <bottom style="thin">
        <color indexed="22"/>
      </bottom>
      <diagonal/>
    </border>
    <border>
      <left/>
      <right style="thin">
        <color indexed="63"/>
      </right>
      <top style="thin">
        <color indexed="22"/>
      </top>
      <bottom style="thin">
        <color indexed="22"/>
      </bottom>
      <diagonal/>
    </border>
    <border>
      <left/>
      <right style="thin">
        <color indexed="63"/>
      </right>
      <top style="thin">
        <color indexed="22"/>
      </top>
      <bottom style="thin">
        <color indexed="63"/>
      </bottom>
      <diagonal/>
    </border>
    <border>
      <left style="thin">
        <color indexed="22"/>
      </left>
      <right style="thin">
        <color indexed="22"/>
      </right>
      <top style="thin">
        <color indexed="63"/>
      </top>
      <bottom style="thin">
        <color indexed="63"/>
      </bottom>
      <diagonal/>
    </border>
    <border>
      <left style="thin">
        <color indexed="22"/>
      </left>
      <right style="thin">
        <color indexed="22"/>
      </right>
      <top/>
      <bottom style="thin">
        <color indexed="22"/>
      </bottom>
      <diagonal/>
    </border>
    <border>
      <left/>
      <right style="thin">
        <color indexed="22"/>
      </right>
      <top style="thin">
        <color indexed="63"/>
      </top>
      <bottom style="thin">
        <color indexed="63"/>
      </bottom>
      <diagonal/>
    </border>
    <border>
      <left/>
      <right/>
      <top style="thin">
        <color indexed="63"/>
      </top>
      <bottom style="thin">
        <color indexed="63"/>
      </bottom>
      <diagonal/>
    </border>
  </borders>
  <cellStyleXfs count="2">
    <xf numFmtId="0" fontId="0" fillId="0" borderId="0"/>
    <xf numFmtId="0" fontId="4" fillId="0" borderId="0" applyNumberFormat="0" applyFill="0" applyBorder="0" applyAlignment="0" applyProtection="0">
      <alignment vertical="top"/>
      <protection locked="0"/>
    </xf>
  </cellStyleXfs>
  <cellXfs count="264">
    <xf numFmtId="0" fontId="0" fillId="0" borderId="0" xfId="0"/>
    <xf numFmtId="0" fontId="0" fillId="2" borderId="0" xfId="0" applyFill="1"/>
    <xf numFmtId="0" fontId="0" fillId="2" borderId="1" xfId="0" applyFill="1" applyBorder="1"/>
    <xf numFmtId="0" fontId="0" fillId="2" borderId="2" xfId="0" applyFill="1" applyBorder="1"/>
    <xf numFmtId="0" fontId="0" fillId="2" borderId="0" xfId="0" applyFill="1" applyBorder="1"/>
    <xf numFmtId="0" fontId="3" fillId="2" borderId="0" xfId="0" applyFont="1" applyFill="1" applyBorder="1" applyAlignment="1">
      <alignment horizontal="center" vertical="center"/>
    </xf>
    <xf numFmtId="0" fontId="5" fillId="3" borderId="3" xfId="0" applyFont="1" applyFill="1" applyBorder="1" applyAlignment="1">
      <alignment horizontal="left" indent="1"/>
    </xf>
    <xf numFmtId="0" fontId="5" fillId="3" borderId="4" xfId="0" applyFont="1" applyFill="1" applyBorder="1" applyAlignment="1">
      <alignment horizontal="left" indent="1"/>
    </xf>
    <xf numFmtId="0" fontId="5" fillId="3" borderId="3" xfId="0" quotePrefix="1" applyFont="1" applyFill="1" applyBorder="1" applyAlignment="1">
      <alignment horizontal="left" indent="2"/>
    </xf>
    <xf numFmtId="0" fontId="3" fillId="3" borderId="3" xfId="0" applyFont="1" applyFill="1" applyBorder="1" applyAlignment="1">
      <alignment horizontal="left" indent="1"/>
    </xf>
    <xf numFmtId="0" fontId="5" fillId="2" borderId="0" xfId="0" applyFont="1" applyFill="1" applyBorder="1"/>
    <xf numFmtId="0" fontId="3" fillId="4" borderId="5" xfId="0" applyFont="1" applyFill="1" applyBorder="1" applyAlignment="1">
      <alignment horizontal="center" vertical="center"/>
    </xf>
    <xf numFmtId="0" fontId="0" fillId="2" borderId="6" xfId="0" applyFill="1" applyBorder="1"/>
    <xf numFmtId="0" fontId="0" fillId="2" borderId="7" xfId="0" applyFill="1" applyBorder="1"/>
    <xf numFmtId="0" fontId="0" fillId="2" borderId="8" xfId="0" applyFill="1" applyBorder="1"/>
    <xf numFmtId="0" fontId="8" fillId="2" borderId="0" xfId="0" applyFont="1" applyFill="1"/>
    <xf numFmtId="0" fontId="9" fillId="2" borderId="0" xfId="1" applyFont="1" applyFill="1" applyAlignment="1" applyProtection="1">
      <alignment vertical="center"/>
    </xf>
    <xf numFmtId="0" fontId="11" fillId="3" borderId="3" xfId="0" applyFont="1" applyFill="1" applyBorder="1" applyAlignment="1">
      <alignment horizontal="left" indent="1"/>
    </xf>
    <xf numFmtId="0" fontId="13" fillId="3" borderId="3" xfId="0" applyFont="1" applyFill="1" applyBorder="1" applyAlignment="1">
      <alignment horizontal="left" indent="2"/>
    </xf>
    <xf numFmtId="0" fontId="5" fillId="2" borderId="7" xfId="0" applyFont="1" applyFill="1" applyBorder="1" applyAlignment="1">
      <alignment horizontal="left" indent="1"/>
    </xf>
    <xf numFmtId="0" fontId="12" fillId="3" borderId="3" xfId="0" applyFont="1" applyFill="1" applyBorder="1" applyAlignment="1">
      <alignment horizontal="left" indent="1"/>
    </xf>
    <xf numFmtId="0" fontId="14" fillId="2" borderId="0" xfId="1" applyFont="1" applyFill="1" applyAlignment="1" applyProtection="1">
      <alignment vertical="center"/>
    </xf>
    <xf numFmtId="165" fontId="1" fillId="5" borderId="9" xfId="0" applyNumberFormat="1" applyFont="1" applyFill="1" applyBorder="1" applyAlignment="1" applyProtection="1">
      <alignment horizontal="right" indent="1"/>
      <protection locked="0"/>
    </xf>
    <xf numFmtId="10" fontId="1" fillId="5" borderId="9" xfId="0" applyNumberFormat="1" applyFont="1" applyFill="1" applyBorder="1" applyAlignment="1" applyProtection="1">
      <alignment horizontal="right" indent="1"/>
      <protection locked="0"/>
    </xf>
    <xf numFmtId="1" fontId="1" fillId="5" borderId="9" xfId="0" applyNumberFormat="1" applyFont="1" applyFill="1" applyBorder="1" applyAlignment="1" applyProtection="1">
      <alignment horizontal="right" indent="1"/>
      <protection locked="0"/>
    </xf>
    <xf numFmtId="0" fontId="16" fillId="3" borderId="3" xfId="1" applyFont="1" applyFill="1" applyBorder="1" applyAlignment="1" applyProtection="1">
      <alignment horizontal="left" indent="2"/>
    </xf>
    <xf numFmtId="0" fontId="6" fillId="3" borderId="3" xfId="0" applyFont="1" applyFill="1" applyBorder="1" applyAlignment="1">
      <alignment horizontal="left" indent="1"/>
    </xf>
    <xf numFmtId="0" fontId="12" fillId="4" borderId="5" xfId="0" applyFont="1" applyFill="1" applyBorder="1" applyAlignment="1">
      <alignment horizontal="center" vertical="center"/>
    </xf>
    <xf numFmtId="0" fontId="17" fillId="3" borderId="3" xfId="1" applyFont="1" applyFill="1" applyBorder="1" applyAlignment="1" applyProtection="1">
      <alignment horizontal="left" indent="2"/>
    </xf>
    <xf numFmtId="164" fontId="1" fillId="5" borderId="9" xfId="0" applyNumberFormat="1" applyFont="1" applyFill="1" applyBorder="1" applyAlignment="1" applyProtection="1">
      <alignment horizontal="right" indent="1"/>
      <protection locked="0"/>
    </xf>
    <xf numFmtId="0" fontId="18" fillId="2" borderId="0" xfId="0" applyFont="1" applyFill="1"/>
    <xf numFmtId="0" fontId="19" fillId="2" borderId="0" xfId="0" applyFont="1" applyFill="1"/>
    <xf numFmtId="0" fontId="21" fillId="2" borderId="0" xfId="0" applyFont="1" applyFill="1"/>
    <xf numFmtId="0" fontId="0" fillId="2" borderId="0" xfId="0" applyFill="1" applyAlignment="1">
      <alignment wrapText="1"/>
    </xf>
    <xf numFmtId="165" fontId="1" fillId="5" borderId="10" xfId="0" applyNumberFormat="1" applyFont="1" applyFill="1" applyBorder="1" applyAlignment="1" applyProtection="1">
      <alignment horizontal="right" indent="1"/>
      <protection locked="0"/>
    </xf>
    <xf numFmtId="10" fontId="1" fillId="5" borderId="10" xfId="0" applyNumberFormat="1" applyFont="1" applyFill="1" applyBorder="1" applyAlignment="1" applyProtection="1">
      <alignment horizontal="right" indent="1"/>
      <protection locked="0"/>
    </xf>
    <xf numFmtId="1" fontId="1" fillId="5" borderId="10" xfId="0" applyNumberFormat="1" applyFont="1" applyFill="1" applyBorder="1" applyAlignment="1" applyProtection="1">
      <alignment horizontal="right" indent="1"/>
      <protection locked="0"/>
    </xf>
    <xf numFmtId="0" fontId="18" fillId="2" borderId="0" xfId="0" applyFont="1" applyFill="1" applyBorder="1"/>
    <xf numFmtId="6" fontId="5" fillId="2" borderId="0" xfId="0" applyNumberFormat="1" applyFont="1" applyFill="1" applyBorder="1"/>
    <xf numFmtId="0" fontId="5" fillId="2" borderId="0" xfId="0" applyFont="1" applyFill="1" applyBorder="1" applyAlignment="1">
      <alignment horizontal="left" indent="1"/>
    </xf>
    <xf numFmtId="0" fontId="5" fillId="3" borderId="11" xfId="0" applyFont="1" applyFill="1" applyBorder="1" applyAlignment="1" applyProtection="1">
      <alignment horizontal="left" vertical="center"/>
      <protection locked="0"/>
    </xf>
    <xf numFmtId="3" fontId="23" fillId="6" borderId="12" xfId="0" applyNumberFormat="1" applyFont="1" applyFill="1" applyBorder="1" applyAlignment="1" applyProtection="1">
      <alignment horizontal="right" vertical="center" indent="1"/>
      <protection locked="0"/>
    </xf>
    <xf numFmtId="165" fontId="5" fillId="2" borderId="0" xfId="0" applyNumberFormat="1" applyFont="1" applyFill="1" applyBorder="1"/>
    <xf numFmtId="0" fontId="25" fillId="3" borderId="3" xfId="0" applyFont="1" applyFill="1" applyBorder="1" applyAlignment="1">
      <alignment horizontal="left" indent="2"/>
    </xf>
    <xf numFmtId="0" fontId="0" fillId="2" borderId="0" xfId="0" applyFill="1" applyAlignment="1">
      <alignment horizontal="center" vertical="center"/>
    </xf>
    <xf numFmtId="10" fontId="5" fillId="6" borderId="12" xfId="0" applyNumberFormat="1" applyFont="1" applyFill="1" applyBorder="1" applyAlignment="1" applyProtection="1">
      <alignment horizontal="right" vertical="center" indent="1"/>
      <protection locked="0"/>
    </xf>
    <xf numFmtId="0" fontId="27" fillId="2" borderId="0" xfId="0" applyFont="1" applyFill="1"/>
    <xf numFmtId="0" fontId="27" fillId="2" borderId="0" xfId="0" applyFont="1" applyFill="1" applyBorder="1"/>
    <xf numFmtId="0" fontId="27" fillId="3" borderId="3" xfId="0" applyFont="1" applyFill="1" applyBorder="1" applyAlignment="1">
      <alignment horizontal="left" indent="2"/>
    </xf>
    <xf numFmtId="0" fontId="28" fillId="2" borderId="0" xfId="0" applyFont="1" applyFill="1" applyAlignment="1">
      <alignment vertical="center"/>
    </xf>
    <xf numFmtId="0" fontId="29" fillId="2" borderId="0" xfId="0" applyFont="1" applyFill="1"/>
    <xf numFmtId="0" fontId="29" fillId="2" borderId="0" xfId="0" applyFont="1" applyFill="1" applyBorder="1"/>
    <xf numFmtId="0" fontId="31" fillId="2" borderId="0" xfId="0" applyFont="1" applyFill="1"/>
    <xf numFmtId="0" fontId="31" fillId="2" borderId="0" xfId="0" applyFont="1" applyFill="1" applyBorder="1"/>
    <xf numFmtId="0" fontId="32" fillId="2" borderId="2" xfId="0" applyFont="1" applyFill="1" applyBorder="1" applyAlignment="1">
      <alignment horizontal="left" vertical="center" indent="1"/>
    </xf>
    <xf numFmtId="0" fontId="32" fillId="2" borderId="13" xfId="0" applyFont="1" applyFill="1" applyBorder="1" applyAlignment="1">
      <alignment horizontal="left" vertical="center" indent="1"/>
    </xf>
    <xf numFmtId="3" fontId="5" fillId="5" borderId="14" xfId="0" applyNumberFormat="1" applyFont="1" applyFill="1" applyBorder="1" applyAlignment="1" applyProtection="1">
      <alignment horizontal="right" vertical="center" indent="1"/>
      <protection locked="0"/>
    </xf>
    <xf numFmtId="3" fontId="5" fillId="5" borderId="1" xfId="0" applyNumberFormat="1" applyFont="1" applyFill="1" applyBorder="1" applyAlignment="1" applyProtection="1">
      <alignment horizontal="right" vertical="center" indent="1"/>
      <protection locked="0"/>
    </xf>
    <xf numFmtId="0" fontId="27" fillId="3" borderId="4" xfId="0" applyFont="1" applyFill="1" applyBorder="1" applyAlignment="1">
      <alignment horizontal="left" indent="2"/>
    </xf>
    <xf numFmtId="0" fontId="32" fillId="2" borderId="0" xfId="0" applyFont="1" applyFill="1" applyBorder="1" applyAlignment="1">
      <alignment horizontal="left" vertical="center" indent="1"/>
    </xf>
    <xf numFmtId="0" fontId="23" fillId="2" borderId="0" xfId="0" applyFont="1" applyFill="1" applyBorder="1" applyAlignment="1" applyProtection="1">
      <alignment horizontal="left" vertical="center" indent="1"/>
      <protection locked="0"/>
    </xf>
    <xf numFmtId="0" fontId="5" fillId="2" borderId="0" xfId="0" applyFont="1" applyFill="1" applyBorder="1" applyAlignment="1" applyProtection="1">
      <alignment horizontal="left" vertical="center" indent="1"/>
      <protection locked="0"/>
    </xf>
    <xf numFmtId="3" fontId="6" fillId="2" borderId="0" xfId="0" applyNumberFormat="1" applyFont="1" applyFill="1" applyBorder="1" applyAlignment="1" applyProtection="1">
      <alignment horizontal="left" vertical="center" indent="1"/>
      <protection locked="0"/>
    </xf>
    <xf numFmtId="4" fontId="26" fillId="7" borderId="15" xfId="0" applyNumberFormat="1" applyFont="1" applyFill="1" applyBorder="1" applyAlignment="1">
      <alignment horizontal="right" indent="1"/>
    </xf>
    <xf numFmtId="4" fontId="23" fillId="2" borderId="15" xfId="0" applyNumberFormat="1" applyFont="1" applyFill="1" applyBorder="1" applyAlignment="1"/>
    <xf numFmtId="4" fontId="23" fillId="2" borderId="15" xfId="0" applyNumberFormat="1" applyFont="1" applyFill="1" applyBorder="1"/>
    <xf numFmtId="0" fontId="5" fillId="2" borderId="0" xfId="0" applyFont="1" applyFill="1" applyBorder="1" applyAlignment="1">
      <alignment horizontal="right"/>
    </xf>
    <xf numFmtId="0" fontId="5" fillId="2" borderId="0" xfId="0" applyFont="1" applyFill="1" applyBorder="1" applyAlignment="1">
      <alignment horizontal="right" wrapText="1"/>
    </xf>
    <xf numFmtId="0" fontId="0" fillId="4" borderId="17" xfId="0" applyFill="1" applyBorder="1"/>
    <xf numFmtId="0" fontId="12" fillId="4" borderId="18" xfId="0" applyFont="1" applyFill="1" applyBorder="1" applyAlignment="1">
      <alignment horizontal="left" vertical="center" indent="1"/>
    </xf>
    <xf numFmtId="0" fontId="0" fillId="2" borderId="19" xfId="0" applyFill="1" applyBorder="1"/>
    <xf numFmtId="0" fontId="10" fillId="3" borderId="20" xfId="1" applyFont="1" applyFill="1" applyBorder="1" applyAlignment="1" applyProtection="1">
      <alignment horizontal="left" vertical="center" indent="1"/>
    </xf>
    <xf numFmtId="8" fontId="5" fillId="3" borderId="21" xfId="0" applyNumberFormat="1" applyFont="1" applyFill="1" applyBorder="1" applyAlignment="1">
      <alignment horizontal="left" vertical="center" indent="1"/>
    </xf>
    <xf numFmtId="8" fontId="5" fillId="3" borderId="22" xfId="0" applyNumberFormat="1" applyFont="1" applyFill="1" applyBorder="1" applyAlignment="1">
      <alignment horizontal="left" vertical="center" indent="1"/>
    </xf>
    <xf numFmtId="0" fontId="10" fillId="3" borderId="23" xfId="1" applyFont="1" applyFill="1" applyBorder="1" applyAlignment="1" applyProtection="1">
      <alignment horizontal="left" vertical="center" indent="1"/>
    </xf>
    <xf numFmtId="8" fontId="5" fillId="3" borderId="24" xfId="0" applyNumberFormat="1" applyFont="1" applyFill="1" applyBorder="1" applyAlignment="1">
      <alignment horizontal="left" vertical="center" indent="1"/>
    </xf>
    <xf numFmtId="0" fontId="10" fillId="3" borderId="25" xfId="1" applyFont="1" applyFill="1" applyBorder="1" applyAlignment="1" applyProtection="1">
      <alignment horizontal="left" vertical="center" indent="1"/>
    </xf>
    <xf numFmtId="0" fontId="3" fillId="2" borderId="0" xfId="0" applyFont="1" applyFill="1" applyBorder="1" applyAlignment="1">
      <alignment horizontal="left" vertical="center" indent="1"/>
    </xf>
    <xf numFmtId="0" fontId="3" fillId="4" borderId="26" xfId="0" applyFont="1" applyFill="1" applyBorder="1" applyAlignment="1">
      <alignment horizontal="left" vertical="center" indent="1"/>
    </xf>
    <xf numFmtId="0" fontId="40" fillId="2" borderId="0" xfId="0" applyFont="1" applyFill="1" applyBorder="1"/>
    <xf numFmtId="0" fontId="41" fillId="2" borderId="0" xfId="1" applyFont="1" applyFill="1" applyBorder="1" applyAlignment="1" applyProtection="1"/>
    <xf numFmtId="0" fontId="9" fillId="2" borderId="0" xfId="1" applyFont="1" applyFill="1" applyAlignment="1" applyProtection="1"/>
    <xf numFmtId="0" fontId="42" fillId="2" borderId="0" xfId="1" applyFont="1" applyFill="1" applyAlignment="1" applyProtection="1"/>
    <xf numFmtId="0" fontId="42" fillId="2" borderId="0" xfId="1" applyFont="1" applyFill="1" applyAlignment="1" applyProtection="1">
      <alignment vertical="center"/>
    </xf>
    <xf numFmtId="0" fontId="43" fillId="2" borderId="0" xfId="0" applyFont="1" applyFill="1"/>
    <xf numFmtId="0" fontId="44" fillId="2" borderId="0" xfId="0" applyFont="1" applyFill="1"/>
    <xf numFmtId="0" fontId="45" fillId="2" borderId="0" xfId="1" applyFont="1" applyFill="1" applyAlignment="1" applyProtection="1"/>
    <xf numFmtId="0" fontId="46" fillId="2" borderId="0" xfId="0" applyFont="1" applyFill="1"/>
    <xf numFmtId="0" fontId="0" fillId="2" borderId="2" xfId="0" applyFill="1" applyBorder="1" applyProtection="1"/>
    <xf numFmtId="0" fontId="12" fillId="4" borderId="5" xfId="0" applyFont="1" applyFill="1" applyBorder="1" applyAlignment="1" applyProtection="1">
      <alignment horizontal="center" vertical="center"/>
    </xf>
    <xf numFmtId="0" fontId="7" fillId="3" borderId="27" xfId="0" applyFont="1" applyFill="1" applyBorder="1" applyAlignment="1" applyProtection="1">
      <alignment horizontal="left" vertical="center" indent="1"/>
    </xf>
    <xf numFmtId="165" fontId="5" fillId="3" borderId="9" xfId="0" applyNumberFormat="1" applyFont="1" applyFill="1" applyBorder="1" applyProtection="1"/>
    <xf numFmtId="0" fontId="5" fillId="3" borderId="28" xfId="0" applyFont="1" applyFill="1" applyBorder="1" applyAlignment="1" applyProtection="1">
      <alignment horizontal="left" indent="1"/>
    </xf>
    <xf numFmtId="165" fontId="5" fillId="3" borderId="9" xfId="0" applyNumberFormat="1" applyFont="1" applyFill="1" applyBorder="1" applyAlignment="1" applyProtection="1">
      <alignment horizontal="right" indent="1"/>
    </xf>
    <xf numFmtId="0" fontId="5" fillId="3" borderId="29" xfId="0" applyFont="1" applyFill="1" applyBorder="1" applyAlignment="1" applyProtection="1">
      <alignment horizontal="left" indent="1"/>
    </xf>
    <xf numFmtId="0" fontId="7" fillId="3" borderId="28" xfId="0" applyFont="1" applyFill="1" applyBorder="1" applyAlignment="1" applyProtection="1">
      <alignment horizontal="left" vertical="center" indent="1"/>
    </xf>
    <xf numFmtId="0" fontId="5" fillId="3" borderId="30" xfId="0" applyFont="1" applyFill="1" applyBorder="1" applyAlignment="1" applyProtection="1">
      <alignment horizontal="left" indent="1"/>
    </xf>
    <xf numFmtId="165" fontId="5" fillId="3" borderId="31" xfId="0" applyNumberFormat="1" applyFont="1" applyFill="1" applyBorder="1" applyProtection="1"/>
    <xf numFmtId="0" fontId="0" fillId="2" borderId="6" xfId="0" applyFill="1" applyBorder="1" applyProtection="1"/>
    <xf numFmtId="0" fontId="15" fillId="3" borderId="18" xfId="0" applyFont="1" applyFill="1" applyBorder="1" applyAlignment="1" applyProtection="1">
      <alignment horizontal="left" vertical="center" indent="1"/>
    </xf>
    <xf numFmtId="164" fontId="3" fillId="8" borderId="5" xfId="0" applyNumberFormat="1" applyFont="1" applyFill="1" applyBorder="1" applyAlignment="1" applyProtection="1">
      <alignment horizontal="right" vertical="center" indent="1"/>
    </xf>
    <xf numFmtId="0" fontId="8" fillId="2" borderId="0" xfId="0" applyFont="1" applyFill="1" applyProtection="1"/>
    <xf numFmtId="0" fontId="0" fillId="2" borderId="0" xfId="0" applyFill="1" applyProtection="1"/>
    <xf numFmtId="0" fontId="3" fillId="4" borderId="5"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5" fillId="2" borderId="0" xfId="0" applyFont="1" applyFill="1" applyBorder="1" applyProtection="1"/>
    <xf numFmtId="165" fontId="5" fillId="3" borderId="32" xfId="0" applyNumberFormat="1" applyFont="1" applyFill="1" applyBorder="1" applyProtection="1"/>
    <xf numFmtId="0" fontId="5" fillId="3" borderId="3" xfId="0" applyFont="1" applyFill="1" applyBorder="1" applyAlignment="1" applyProtection="1">
      <alignment horizontal="left" indent="1"/>
    </xf>
    <xf numFmtId="165" fontId="5" fillId="3" borderId="10" xfId="0" applyNumberFormat="1" applyFont="1" applyFill="1" applyBorder="1" applyAlignment="1" applyProtection="1">
      <alignment horizontal="right" indent="1"/>
    </xf>
    <xf numFmtId="0" fontId="11" fillId="3" borderId="3" xfId="0" applyFont="1" applyFill="1" applyBorder="1" applyAlignment="1" applyProtection="1">
      <alignment horizontal="left" indent="1"/>
    </xf>
    <xf numFmtId="0" fontId="12" fillId="3" borderId="3" xfId="0" applyFont="1" applyFill="1" applyBorder="1" applyAlignment="1" applyProtection="1">
      <alignment horizontal="left" indent="1"/>
    </xf>
    <xf numFmtId="165" fontId="5" fillId="3" borderId="10" xfId="0" applyNumberFormat="1" applyFont="1" applyFill="1" applyBorder="1" applyProtection="1"/>
    <xf numFmtId="0" fontId="6" fillId="3" borderId="3" xfId="0" applyFont="1" applyFill="1" applyBorder="1" applyAlignment="1" applyProtection="1">
      <alignment horizontal="left" indent="1"/>
    </xf>
    <xf numFmtId="165" fontId="5" fillId="3" borderId="33" xfId="0" applyNumberFormat="1" applyFont="1" applyFill="1" applyBorder="1" applyProtection="1"/>
    <xf numFmtId="0" fontId="13" fillId="3" borderId="3" xfId="0" applyFont="1" applyFill="1" applyBorder="1" applyAlignment="1" applyProtection="1">
      <alignment horizontal="left" indent="2"/>
    </xf>
    <xf numFmtId="0" fontId="0" fillId="2" borderId="34" xfId="0" applyFill="1" applyBorder="1" applyProtection="1"/>
    <xf numFmtId="0" fontId="0" fillId="2" borderId="1" xfId="0" applyFill="1" applyBorder="1" applyProtection="1"/>
    <xf numFmtId="0" fontId="28" fillId="2" borderId="35" xfId="0" applyFont="1" applyFill="1" applyBorder="1" applyAlignment="1" applyProtection="1">
      <alignment horizontal="right" vertical="center" indent="2"/>
    </xf>
    <xf numFmtId="164" fontId="3" fillId="6" borderId="5" xfId="0" applyNumberFormat="1" applyFont="1" applyFill="1" applyBorder="1" applyAlignment="1" applyProtection="1">
      <alignment horizontal="right" vertical="center" indent="1"/>
    </xf>
    <xf numFmtId="0" fontId="5" fillId="3" borderId="3" xfId="0" quotePrefix="1" applyFont="1" applyFill="1" applyBorder="1" applyAlignment="1" applyProtection="1">
      <alignment horizontal="left" indent="2"/>
    </xf>
    <xf numFmtId="0" fontId="28" fillId="2" borderId="1" xfId="0" applyFont="1" applyFill="1" applyBorder="1" applyAlignment="1" applyProtection="1">
      <alignment horizontal="right" vertical="center" indent="2"/>
    </xf>
    <xf numFmtId="0" fontId="5" fillId="3" borderId="4" xfId="0" applyFont="1" applyFill="1" applyBorder="1" applyAlignment="1" applyProtection="1">
      <alignment horizontal="left" indent="1"/>
    </xf>
    <xf numFmtId="0" fontId="47" fillId="2" borderId="0" xfId="0" applyFont="1" applyFill="1"/>
    <xf numFmtId="0" fontId="48" fillId="2" borderId="0" xfId="1" applyFont="1" applyFill="1" applyAlignment="1" applyProtection="1"/>
    <xf numFmtId="0" fontId="49" fillId="3" borderId="3" xfId="1" applyFont="1" applyFill="1" applyBorder="1" applyAlignment="1" applyProtection="1">
      <alignment horizontal="left" indent="2"/>
    </xf>
    <xf numFmtId="4" fontId="3" fillId="8" borderId="5" xfId="0" applyNumberFormat="1" applyFont="1" applyFill="1" applyBorder="1" applyAlignment="1" applyProtection="1">
      <alignment horizontal="right" vertical="center" indent="1"/>
    </xf>
    <xf numFmtId="168" fontId="3" fillId="8" borderId="5" xfId="0" applyNumberFormat="1" applyFont="1" applyFill="1" applyBorder="1" applyAlignment="1" applyProtection="1">
      <alignment horizontal="right" vertical="center" indent="1"/>
    </xf>
    <xf numFmtId="0" fontId="33" fillId="2" borderId="0" xfId="0" applyFont="1" applyFill="1"/>
    <xf numFmtId="165" fontId="1" fillId="5" borderId="9" xfId="0" applyNumberFormat="1" applyFont="1" applyFill="1" applyBorder="1" applyAlignment="1" applyProtection="1">
      <alignment horizontal="right" vertical="center" indent="1"/>
      <protection locked="0"/>
    </xf>
    <xf numFmtId="10" fontId="1" fillId="5" borderId="9" xfId="0" applyNumberFormat="1" applyFont="1" applyFill="1" applyBorder="1" applyAlignment="1" applyProtection="1">
      <alignment horizontal="right" vertical="center" indent="1"/>
      <protection locked="0"/>
    </xf>
    <xf numFmtId="0" fontId="0" fillId="2" borderId="13" xfId="0" applyFill="1" applyBorder="1" applyProtection="1"/>
    <xf numFmtId="0" fontId="5" fillId="3" borderId="28" xfId="0" applyFont="1" applyFill="1" applyBorder="1" applyAlignment="1" applyProtection="1">
      <alignment horizontal="left" vertical="center" indent="1"/>
    </xf>
    <xf numFmtId="165" fontId="5" fillId="3" borderId="9" xfId="0" applyNumberFormat="1" applyFont="1" applyFill="1" applyBorder="1" applyAlignment="1" applyProtection="1">
      <alignment horizontal="right" vertical="center" indent="1"/>
    </xf>
    <xf numFmtId="1" fontId="18" fillId="2" borderId="36" xfId="0" applyNumberFormat="1" applyFont="1" applyFill="1" applyBorder="1" applyAlignment="1" applyProtection="1">
      <alignment horizontal="right" indent="1"/>
    </xf>
    <xf numFmtId="0" fontId="26" fillId="2" borderId="36" xfId="0" applyFont="1" applyFill="1" applyBorder="1" applyAlignment="1" applyProtection="1">
      <alignment horizontal="left" indent="1"/>
    </xf>
    <xf numFmtId="165" fontId="20" fillId="2" borderId="1" xfId="0" applyNumberFormat="1" applyFont="1" applyFill="1" applyBorder="1" applyProtection="1"/>
    <xf numFmtId="0" fontId="20" fillId="2" borderId="1" xfId="0" applyFont="1" applyFill="1" applyBorder="1" applyAlignment="1" applyProtection="1">
      <alignment horizontal="left" indent="1"/>
    </xf>
    <xf numFmtId="0" fontId="32" fillId="2" borderId="6" xfId="0" applyFont="1" applyFill="1" applyBorder="1" applyAlignment="1" applyProtection="1">
      <alignment horizontal="left" vertical="center" indent="1"/>
    </xf>
    <xf numFmtId="0" fontId="39" fillId="3" borderId="18" xfId="0" applyFont="1" applyFill="1" applyBorder="1" applyAlignment="1" applyProtection="1">
      <alignment horizontal="left" vertical="center" indent="1"/>
    </xf>
    <xf numFmtId="164" fontId="39" fillId="8" borderId="5" xfId="0" applyNumberFormat="1" applyFont="1" applyFill="1" applyBorder="1" applyAlignment="1" applyProtection="1">
      <alignment horizontal="right" vertical="center" indent="1"/>
    </xf>
    <xf numFmtId="0" fontId="39" fillId="3" borderId="5" xfId="0" applyFont="1" applyFill="1" applyBorder="1" applyAlignment="1" applyProtection="1">
      <alignment horizontal="left" vertical="center" indent="1"/>
    </xf>
    <xf numFmtId="164" fontId="38" fillId="2" borderId="0" xfId="0" applyNumberFormat="1" applyFont="1" applyFill="1" applyBorder="1" applyAlignment="1" applyProtection="1">
      <alignment horizontal="right" vertical="center" indent="1"/>
    </xf>
    <xf numFmtId="0" fontId="38" fillId="2" borderId="0" xfId="0" applyFont="1" applyFill="1" applyBorder="1" applyAlignment="1" applyProtection="1">
      <alignment horizontal="left" vertical="center" indent="1"/>
    </xf>
    <xf numFmtId="0" fontId="14" fillId="2" borderId="0" xfId="1" applyFont="1" applyFill="1" applyAlignment="1" applyProtection="1"/>
    <xf numFmtId="0" fontId="0" fillId="2" borderId="0" xfId="0" applyFill="1" applyBorder="1" applyProtection="1"/>
    <xf numFmtId="169" fontId="31" fillId="2" borderId="0" xfId="0" applyNumberFormat="1" applyFont="1" applyFill="1" applyAlignment="1">
      <alignment horizontal="right"/>
    </xf>
    <xf numFmtId="169" fontId="31" fillId="2" borderId="0" xfId="0" applyNumberFormat="1" applyFont="1" applyFill="1" applyAlignment="1"/>
    <xf numFmtId="169" fontId="30" fillId="2" borderId="0" xfId="0" applyNumberFormat="1" applyFont="1" applyFill="1" applyAlignment="1">
      <alignment horizontal="right"/>
    </xf>
    <xf numFmtId="3" fontId="31" fillId="2" borderId="0" xfId="0" applyNumberFormat="1" applyFont="1" applyFill="1" applyAlignment="1"/>
    <xf numFmtId="0" fontId="50" fillId="2" borderId="0" xfId="0" applyFont="1" applyFill="1"/>
    <xf numFmtId="0" fontId="44" fillId="2" borderId="0" xfId="0" applyFont="1" applyFill="1" applyBorder="1"/>
    <xf numFmtId="0" fontId="28" fillId="2" borderId="0" xfId="0" applyFont="1" applyFill="1"/>
    <xf numFmtId="1" fontId="1" fillId="5" borderId="9" xfId="0" applyNumberFormat="1" applyFont="1" applyFill="1" applyBorder="1" applyAlignment="1" applyProtection="1">
      <alignment horizontal="right" vertical="center" indent="1"/>
      <protection locked="0"/>
    </xf>
    <xf numFmtId="165" fontId="5" fillId="5" borderId="9" xfId="0" applyNumberFormat="1" applyFont="1" applyFill="1" applyBorder="1" applyAlignment="1" applyProtection="1">
      <alignment horizontal="right" vertical="center" indent="1"/>
      <protection locked="0"/>
    </xf>
    <xf numFmtId="0" fontId="43" fillId="2" borderId="0" xfId="0" applyFont="1" applyFill="1" applyAlignment="1">
      <alignment horizontal="center" vertical="center"/>
    </xf>
    <xf numFmtId="165" fontId="32" fillId="2" borderId="37" xfId="0" applyNumberFormat="1" applyFont="1" applyFill="1" applyBorder="1" applyAlignment="1" applyProtection="1">
      <alignment vertical="center"/>
      <protection locked="0"/>
    </xf>
    <xf numFmtId="165" fontId="5" fillId="5" borderId="1" xfId="0" applyNumberFormat="1" applyFont="1" applyFill="1" applyBorder="1" applyAlignment="1" applyProtection="1">
      <alignment horizontal="right" vertical="center" indent="1"/>
      <protection locked="0"/>
    </xf>
    <xf numFmtId="10" fontId="5" fillId="5" borderId="9" xfId="0" applyNumberFormat="1" applyFont="1" applyFill="1" applyBorder="1" applyAlignment="1" applyProtection="1">
      <alignment horizontal="right" vertical="center" indent="1"/>
      <protection locked="0"/>
    </xf>
    <xf numFmtId="165" fontId="5" fillId="5" borderId="14" xfId="0" applyNumberFormat="1" applyFont="1" applyFill="1" applyBorder="1" applyAlignment="1" applyProtection="1">
      <alignment horizontal="right" vertical="center" indent="1"/>
      <protection locked="0"/>
    </xf>
    <xf numFmtId="10" fontId="5" fillId="5" borderId="31" xfId="0" applyNumberFormat="1" applyFont="1" applyFill="1" applyBorder="1" applyAlignment="1" applyProtection="1">
      <alignment horizontal="right" vertical="center" indent="1"/>
      <protection locked="0"/>
    </xf>
    <xf numFmtId="0" fontId="3" fillId="4" borderId="17" xfId="0" applyFont="1" applyFill="1" applyBorder="1" applyAlignment="1" applyProtection="1">
      <alignment horizontal="center" vertical="center"/>
    </xf>
    <xf numFmtId="165" fontId="5" fillId="3" borderId="1" xfId="0" applyNumberFormat="1" applyFont="1" applyFill="1" applyBorder="1" applyAlignment="1" applyProtection="1">
      <alignment horizontal="right" indent="1"/>
    </xf>
    <xf numFmtId="6" fontId="5" fillId="3" borderId="10" xfId="0" applyNumberFormat="1" applyFont="1" applyFill="1" applyBorder="1" applyProtection="1"/>
    <xf numFmtId="0" fontId="5" fillId="2" borderId="0" xfId="0" applyFont="1" applyFill="1" applyBorder="1" applyAlignment="1" applyProtection="1">
      <alignment horizontal="right" vertical="center" indent="1"/>
    </xf>
    <xf numFmtId="6" fontId="5" fillId="3" borderId="10" xfId="0" applyNumberFormat="1" applyFont="1" applyFill="1" applyBorder="1" applyAlignment="1" applyProtection="1">
      <alignment horizontal="right" vertical="center" indent="1"/>
    </xf>
    <xf numFmtId="0" fontId="3" fillId="3" borderId="3" xfId="0" applyFont="1" applyFill="1" applyBorder="1" applyAlignment="1" applyProtection="1">
      <alignment horizontal="left" indent="1"/>
    </xf>
    <xf numFmtId="0" fontId="25" fillId="3" borderId="3" xfId="0" applyFont="1" applyFill="1" applyBorder="1" applyAlignment="1" applyProtection="1">
      <alignment horizontal="left" indent="2"/>
    </xf>
    <xf numFmtId="6" fontId="5" fillId="3" borderId="10" xfId="0" applyNumberFormat="1" applyFont="1" applyFill="1" applyBorder="1" applyAlignment="1" applyProtection="1">
      <alignment horizontal="right" indent="1"/>
    </xf>
    <xf numFmtId="0" fontId="5" fillId="3" borderId="29" xfId="0" applyFont="1" applyFill="1" applyBorder="1" applyAlignment="1" applyProtection="1">
      <alignment horizontal="left" vertical="center" indent="1"/>
    </xf>
    <xf numFmtId="0" fontId="5" fillId="3" borderId="3" xfId="0" applyFont="1" applyFill="1" applyBorder="1" applyAlignment="1" applyProtection="1">
      <alignment horizontal="left" indent="2"/>
    </xf>
    <xf numFmtId="0" fontId="5" fillId="3" borderId="30" xfId="0" applyFont="1" applyFill="1" applyBorder="1" applyAlignment="1" applyProtection="1">
      <alignment horizontal="left" vertical="center" indent="1"/>
    </xf>
    <xf numFmtId="6" fontId="5" fillId="3" borderId="33" xfId="0" applyNumberFormat="1" applyFont="1" applyFill="1" applyBorder="1" applyAlignment="1" applyProtection="1">
      <alignment horizontal="right" vertical="center" indent="1"/>
    </xf>
    <xf numFmtId="165" fontId="19" fillId="2" borderId="37" xfId="0" applyNumberFormat="1" applyFont="1" applyFill="1" applyBorder="1" applyAlignment="1" applyProtection="1">
      <alignment vertical="center"/>
    </xf>
    <xf numFmtId="6" fontId="5" fillId="2" borderId="0" xfId="0" applyNumberFormat="1" applyFont="1" applyFill="1" applyBorder="1" applyProtection="1"/>
    <xf numFmtId="0" fontId="5" fillId="2" borderId="0" xfId="0" applyFont="1" applyFill="1" applyBorder="1" applyAlignment="1" applyProtection="1">
      <alignment horizontal="left" indent="1"/>
    </xf>
    <xf numFmtId="0" fontId="0" fillId="2" borderId="7" xfId="0" applyFill="1" applyBorder="1" applyProtection="1"/>
    <xf numFmtId="0" fontId="0" fillId="2" borderId="8" xfId="0" applyFill="1" applyBorder="1" applyProtection="1"/>
    <xf numFmtId="0" fontId="22" fillId="3" borderId="18" xfId="0" applyFont="1" applyFill="1" applyBorder="1" applyAlignment="1" applyProtection="1">
      <alignment horizontal="left" vertical="center" indent="1"/>
    </xf>
    <xf numFmtId="165" fontId="6" fillId="8" borderId="5" xfId="0" applyNumberFormat="1" applyFont="1" applyFill="1" applyBorder="1" applyAlignment="1" applyProtection="1">
      <alignment horizontal="right" vertical="center" indent="1"/>
    </xf>
    <xf numFmtId="165" fontId="5" fillId="2" borderId="38" xfId="0" applyNumberFormat="1" applyFont="1" applyFill="1" applyBorder="1" applyProtection="1"/>
    <xf numFmtId="165" fontId="5" fillId="2" borderId="39" xfId="0" applyNumberFormat="1" applyFont="1" applyFill="1" applyBorder="1" applyProtection="1"/>
    <xf numFmtId="0" fontId="22" fillId="3" borderId="18" xfId="0" applyFont="1" applyFill="1" applyBorder="1" applyAlignment="1" applyProtection="1">
      <alignment horizontal="left" vertical="center" wrapText="1" indent="1"/>
    </xf>
    <xf numFmtId="165" fontId="5" fillId="2" borderId="40" xfId="0" applyNumberFormat="1" applyFont="1" applyFill="1" applyBorder="1" applyProtection="1"/>
    <xf numFmtId="165" fontId="5" fillId="2" borderId="0" xfId="0" applyNumberFormat="1" applyFont="1" applyFill="1" applyBorder="1" applyProtection="1"/>
    <xf numFmtId="0" fontId="5" fillId="3" borderId="11" xfId="0" applyFont="1" applyFill="1" applyBorder="1" applyAlignment="1" applyProtection="1">
      <alignment horizontal="left" vertical="center" indent="1"/>
    </xf>
    <xf numFmtId="3" fontId="5" fillId="5" borderId="36" xfId="0" applyNumberFormat="1" applyFont="1" applyFill="1" applyBorder="1" applyAlignment="1" applyProtection="1">
      <alignment horizontal="right" vertical="center" indent="1"/>
      <protection locked="0"/>
    </xf>
    <xf numFmtId="3" fontId="5" fillId="5" borderId="41" xfId="0" applyNumberFormat="1" applyFont="1" applyFill="1" applyBorder="1" applyAlignment="1" applyProtection="1">
      <alignment horizontal="right" vertical="center" indent="1"/>
      <protection locked="0"/>
    </xf>
    <xf numFmtId="3" fontId="5" fillId="5" borderId="9" xfId="0" applyNumberFormat="1" applyFont="1" applyFill="1" applyBorder="1" applyAlignment="1" applyProtection="1">
      <alignment horizontal="right" vertical="center" indent="1"/>
      <protection locked="0"/>
    </xf>
    <xf numFmtId="3" fontId="5" fillId="5" borderId="31" xfId="0" applyNumberFormat="1" applyFont="1" applyFill="1" applyBorder="1" applyAlignment="1" applyProtection="1">
      <alignment horizontal="right" vertical="center" indent="1"/>
      <protection locked="0"/>
    </xf>
    <xf numFmtId="165" fontId="5" fillId="5" borderId="41" xfId="0" applyNumberFormat="1" applyFont="1" applyFill="1" applyBorder="1" applyAlignment="1" applyProtection="1">
      <alignment horizontal="right" vertical="center" indent="1"/>
      <protection locked="0"/>
    </xf>
    <xf numFmtId="165" fontId="5" fillId="5" borderId="31" xfId="0" applyNumberFormat="1" applyFont="1" applyFill="1" applyBorder="1" applyAlignment="1" applyProtection="1">
      <alignment horizontal="right" vertical="center" indent="1"/>
      <protection locked="0"/>
    </xf>
    <xf numFmtId="0" fontId="7" fillId="3" borderId="42" xfId="0" applyFont="1" applyFill="1" applyBorder="1" applyAlignment="1" applyProtection="1">
      <alignment horizontal="left" vertical="center" indent="1"/>
    </xf>
    <xf numFmtId="0" fontId="5" fillId="3" borderId="37" xfId="0" applyFont="1" applyFill="1" applyBorder="1" applyAlignment="1" applyProtection="1">
      <alignment horizontal="left" vertical="center" indent="1"/>
    </xf>
    <xf numFmtId="0" fontId="5" fillId="3" borderId="43" xfId="0" applyFont="1" applyFill="1" applyBorder="1" applyAlignment="1" applyProtection="1">
      <alignment horizontal="left" indent="1"/>
    </xf>
    <xf numFmtId="165" fontId="5" fillId="3" borderId="27" xfId="0" applyNumberFormat="1" applyFont="1" applyFill="1" applyBorder="1" applyProtection="1"/>
    <xf numFmtId="165" fontId="1" fillId="5" borderId="28" xfId="0" applyNumberFormat="1" applyFont="1" applyFill="1" applyBorder="1" applyAlignment="1" applyProtection="1">
      <alignment horizontal="right" vertical="center" indent="1"/>
      <protection locked="0"/>
    </xf>
    <xf numFmtId="165" fontId="5" fillId="3" borderId="28" xfId="0" applyNumberFormat="1" applyFont="1" applyFill="1" applyBorder="1" applyAlignment="1" applyProtection="1">
      <alignment horizontal="right" vertical="center" indent="1"/>
    </xf>
    <xf numFmtId="10" fontId="1" fillId="5" borderId="28" xfId="0" applyNumberFormat="1" applyFont="1" applyFill="1" applyBorder="1" applyAlignment="1" applyProtection="1">
      <alignment horizontal="right" vertical="center" indent="1"/>
      <protection locked="0"/>
    </xf>
    <xf numFmtId="1" fontId="1" fillId="5" borderId="28" xfId="0" applyNumberFormat="1" applyFont="1" applyFill="1" applyBorder="1" applyAlignment="1" applyProtection="1">
      <alignment horizontal="right" vertical="center" indent="1"/>
      <protection locked="0"/>
    </xf>
    <xf numFmtId="165" fontId="5" fillId="3" borderId="30" xfId="0" applyNumberFormat="1" applyFont="1" applyFill="1" applyBorder="1" applyProtection="1"/>
    <xf numFmtId="0" fontId="5" fillId="3" borderId="37" xfId="0" applyFont="1" applyFill="1" applyBorder="1" applyAlignment="1" applyProtection="1">
      <alignment horizontal="left" indent="1"/>
    </xf>
    <xf numFmtId="0" fontId="5" fillId="3" borderId="44" xfId="0" applyFont="1" applyFill="1" applyBorder="1" applyAlignment="1" applyProtection="1">
      <alignment horizontal="left" indent="1"/>
    </xf>
    <xf numFmtId="0" fontId="7" fillId="3" borderId="37" xfId="0" applyFont="1" applyFill="1" applyBorder="1" applyAlignment="1" applyProtection="1">
      <alignment horizontal="left" vertical="center" indent="1"/>
    </xf>
    <xf numFmtId="164" fontId="1" fillId="5" borderId="10" xfId="0" applyNumberFormat="1" applyFont="1" applyFill="1" applyBorder="1" applyAlignment="1" applyProtection="1">
      <alignment horizontal="right" indent="1"/>
      <protection locked="0"/>
    </xf>
    <xf numFmtId="164" fontId="5" fillId="5" borderId="10" xfId="0" applyNumberFormat="1" applyFont="1" applyFill="1" applyBorder="1" applyAlignment="1" applyProtection="1">
      <alignment horizontal="right" indent="1"/>
      <protection locked="0"/>
    </xf>
    <xf numFmtId="165" fontId="37" fillId="3" borderId="33" xfId="0" applyNumberFormat="1" applyFont="1" applyFill="1" applyBorder="1" applyProtection="1"/>
    <xf numFmtId="165" fontId="5" fillId="5" borderId="32" xfId="0" applyNumberFormat="1" applyFont="1" applyFill="1" applyBorder="1" applyAlignment="1" applyProtection="1">
      <alignment horizontal="right" vertical="center" indent="1"/>
      <protection locked="0"/>
    </xf>
    <xf numFmtId="165" fontId="5" fillId="5" borderId="33" xfId="0" applyNumberFormat="1" applyFont="1" applyFill="1" applyBorder="1" applyAlignment="1" applyProtection="1">
      <alignment horizontal="right" vertical="center" indent="1"/>
      <protection locked="0"/>
    </xf>
    <xf numFmtId="0" fontId="6" fillId="3" borderId="4" xfId="0" applyFont="1" applyFill="1" applyBorder="1" applyAlignment="1">
      <alignment horizontal="left" indent="1"/>
    </xf>
    <xf numFmtId="0" fontId="3" fillId="3" borderId="3" xfId="0" applyFont="1" applyFill="1" applyBorder="1" applyAlignment="1">
      <alignment horizontal="left" vertical="center" indent="1"/>
    </xf>
    <xf numFmtId="0" fontId="23" fillId="3" borderId="27" xfId="0" applyFont="1" applyFill="1" applyBorder="1" applyAlignment="1" applyProtection="1">
      <alignment horizontal="left" vertical="center" indent="1"/>
    </xf>
    <xf numFmtId="0" fontId="23" fillId="3" borderId="45" xfId="0" applyFont="1" applyFill="1" applyBorder="1" applyAlignment="1" applyProtection="1">
      <alignment horizontal="left" vertical="center" indent="1"/>
    </xf>
    <xf numFmtId="0" fontId="5" fillId="3" borderId="46" xfId="0" applyFont="1" applyFill="1" applyBorder="1" applyAlignment="1" applyProtection="1">
      <alignment horizontal="left" vertical="center" indent="1"/>
    </xf>
    <xf numFmtId="0" fontId="5" fillId="3" borderId="47" xfId="0" applyFont="1" applyFill="1" applyBorder="1" applyAlignment="1" applyProtection="1">
      <alignment horizontal="left" vertical="center" indent="1"/>
    </xf>
    <xf numFmtId="0" fontId="5" fillId="2" borderId="48" xfId="0" applyFont="1" applyFill="1" applyBorder="1" applyAlignment="1" applyProtection="1">
      <alignment horizontal="left" vertical="center" indent="1"/>
    </xf>
    <xf numFmtId="3" fontId="5" fillId="2" borderId="49" xfId="0" applyNumberFormat="1" applyFont="1" applyFill="1" applyBorder="1" applyAlignment="1" applyProtection="1">
      <alignment horizontal="right" vertical="center" indent="1"/>
    </xf>
    <xf numFmtId="0" fontId="6" fillId="3" borderId="11" xfId="0" applyFont="1" applyFill="1" applyBorder="1" applyAlignment="1" applyProtection="1">
      <alignment horizontal="left" vertical="center" indent="1"/>
    </xf>
    <xf numFmtId="165" fontId="6" fillId="8" borderId="12" xfId="0" applyNumberFormat="1" applyFont="1" applyFill="1" applyBorder="1" applyAlignment="1" applyProtection="1">
      <alignment horizontal="right" vertical="center" indent="1"/>
    </xf>
    <xf numFmtId="165" fontId="6" fillId="8" borderId="11" xfId="0" applyNumberFormat="1" applyFont="1" applyFill="1" applyBorder="1" applyAlignment="1" applyProtection="1">
      <alignment horizontal="right" vertical="center" indent="1"/>
    </xf>
    <xf numFmtId="3" fontId="6" fillId="3" borderId="12" xfId="0" applyNumberFormat="1" applyFont="1" applyFill="1" applyBorder="1" applyAlignment="1" applyProtection="1">
      <alignment horizontal="left" vertical="center" indent="1"/>
    </xf>
    <xf numFmtId="0" fontId="26" fillId="2" borderId="50" xfId="0" applyFont="1" applyFill="1" applyBorder="1" applyAlignment="1" applyProtection="1">
      <alignment horizontal="left" vertical="center" indent="1"/>
    </xf>
    <xf numFmtId="3" fontId="26" fillId="2" borderId="1" xfId="0" applyNumberFormat="1" applyFont="1" applyFill="1" applyBorder="1" applyAlignment="1" applyProtection="1">
      <alignment horizontal="right" vertical="center" indent="1"/>
    </xf>
    <xf numFmtId="10" fontId="6" fillId="8" borderId="12" xfId="0" applyNumberFormat="1" applyFont="1" applyFill="1" applyBorder="1" applyAlignment="1" applyProtection="1">
      <alignment horizontal="right" vertical="center" indent="1"/>
    </xf>
    <xf numFmtId="165" fontId="5" fillId="2" borderId="7" xfId="0" applyNumberFormat="1" applyFont="1" applyFill="1" applyBorder="1" applyProtection="1"/>
    <xf numFmtId="0" fontId="28" fillId="2" borderId="0" xfId="0" applyFont="1" applyFill="1" applyAlignment="1" applyProtection="1">
      <alignment vertical="center"/>
    </xf>
    <xf numFmtId="0" fontId="31" fillId="2" borderId="0" xfId="0" applyFont="1" applyFill="1" applyAlignment="1" applyProtection="1">
      <alignment vertical="center"/>
    </xf>
    <xf numFmtId="0" fontId="32" fillId="2" borderId="0" xfId="0" applyFont="1" applyFill="1" applyBorder="1" applyAlignment="1" applyProtection="1">
      <alignment horizontal="left" vertical="center" indent="1"/>
    </xf>
    <xf numFmtId="0" fontId="0" fillId="2" borderId="39" xfId="0" applyFill="1" applyBorder="1" applyProtection="1"/>
    <xf numFmtId="0" fontId="5" fillId="3" borderId="27" xfId="0" applyFont="1" applyFill="1" applyBorder="1" applyAlignment="1" applyProtection="1">
      <alignment horizontal="left" vertical="center" indent="1"/>
    </xf>
    <xf numFmtId="0" fontId="23" fillId="3" borderId="28" xfId="0" applyFont="1" applyFill="1" applyBorder="1" applyAlignment="1" applyProtection="1">
      <alignment horizontal="left" vertical="center" indent="1"/>
    </xf>
    <xf numFmtId="10" fontId="6" fillId="8" borderId="5" xfId="0" applyNumberFormat="1" applyFont="1" applyFill="1" applyBorder="1" applyAlignment="1" applyProtection="1">
      <alignment horizontal="right" vertical="center" indent="1"/>
    </xf>
    <xf numFmtId="0" fontId="32" fillId="2" borderId="2" xfId="0" applyFont="1" applyFill="1" applyBorder="1" applyAlignment="1" applyProtection="1">
      <alignment horizontal="left" vertical="center" indent="1"/>
    </xf>
    <xf numFmtId="0" fontId="32" fillId="2" borderId="13" xfId="0" applyFont="1" applyFill="1" applyBorder="1" applyAlignment="1" applyProtection="1">
      <alignment horizontal="left" vertical="center" indent="1"/>
    </xf>
    <xf numFmtId="3" fontId="5" fillId="2" borderId="0" xfId="0" applyNumberFormat="1" applyFont="1" applyFill="1" applyBorder="1" applyAlignment="1" applyProtection="1">
      <alignment horizontal="right" vertical="center" indent="1"/>
    </xf>
    <xf numFmtId="0" fontId="5" fillId="3" borderId="30" xfId="0" applyFont="1" applyFill="1" applyBorder="1" applyAlignment="1" applyProtection="1">
      <alignment horizontal="left" vertical="center" wrapText="1" indent="1"/>
    </xf>
    <xf numFmtId="0" fontId="5" fillId="2" borderId="0" xfId="0" applyFont="1" applyFill="1" applyBorder="1" applyAlignment="1" applyProtection="1">
      <alignment horizontal="left" vertical="center" indent="1"/>
    </xf>
    <xf numFmtId="0" fontId="34" fillId="2" borderId="0" xfId="0" applyFont="1" applyFill="1" applyAlignment="1" applyProtection="1">
      <alignment wrapText="1"/>
    </xf>
    <xf numFmtId="0" fontId="35" fillId="2" borderId="0" xfId="0" applyFont="1" applyFill="1" applyBorder="1" applyAlignment="1" applyProtection="1">
      <alignment wrapText="1"/>
    </xf>
    <xf numFmtId="165" fontId="36" fillId="2" borderId="0" xfId="0" applyNumberFormat="1" applyFont="1" applyFill="1" applyBorder="1" applyAlignment="1" applyProtection="1">
      <alignment wrapText="1"/>
    </xf>
    <xf numFmtId="165" fontId="6" fillId="2" borderId="51" xfId="0" applyNumberFormat="1" applyFont="1" applyFill="1" applyBorder="1" applyAlignment="1" applyProtection="1">
      <alignment horizontal="right" vertical="center" indent="1"/>
    </xf>
    <xf numFmtId="0" fontId="23" fillId="3" borderId="42" xfId="0" applyFont="1" applyFill="1" applyBorder="1" applyAlignment="1" applyProtection="1">
      <alignment horizontal="left" vertical="center" indent="1"/>
    </xf>
    <xf numFmtId="0" fontId="5" fillId="3" borderId="43" xfId="0" applyFont="1" applyFill="1" applyBorder="1" applyAlignment="1" applyProtection="1">
      <alignment horizontal="left" vertical="center" wrapText="1" indent="1"/>
    </xf>
    <xf numFmtId="0" fontId="19" fillId="2" borderId="0" xfId="0" applyFont="1" applyFill="1" applyAlignment="1">
      <alignment wrapText="1"/>
    </xf>
    <xf numFmtId="0" fontId="0" fillId="0" borderId="0" xfId="0" applyAlignment="1">
      <alignment wrapText="1"/>
    </xf>
    <xf numFmtId="0" fontId="32" fillId="2" borderId="0" xfId="0" applyFont="1" applyFill="1" applyAlignment="1">
      <alignment wrapText="1"/>
    </xf>
    <xf numFmtId="0" fontId="33" fillId="0" borderId="0" xfId="0" applyFont="1" applyAlignment="1">
      <alignment wrapText="1"/>
    </xf>
    <xf numFmtId="0" fontId="19" fillId="2" borderId="0" xfId="0" applyNumberFormat="1" applyFont="1" applyFill="1" applyAlignment="1">
      <alignment wrapText="1"/>
    </xf>
    <xf numFmtId="0" fontId="19" fillId="0" borderId="0" xfId="0" applyFont="1" applyAlignment="1">
      <alignment wrapText="1"/>
    </xf>
    <xf numFmtId="0" fontId="32" fillId="2" borderId="0" xfId="0" applyFont="1" applyFill="1" applyAlignment="1" applyProtection="1">
      <alignment wrapText="1"/>
    </xf>
    <xf numFmtId="0" fontId="33" fillId="0" borderId="0" xfId="0" applyFont="1" applyAlignment="1" applyProtection="1">
      <alignment wrapText="1"/>
    </xf>
    <xf numFmtId="0" fontId="24" fillId="3" borderId="3" xfId="0" applyFont="1" applyFill="1" applyBorder="1" applyAlignment="1">
      <alignment horizontal="left" vertical="center" wrapText="1" indent="2"/>
    </xf>
    <xf numFmtId="0" fontId="0" fillId="0" borderId="3" xfId="0" applyBorder="1" applyAlignment="1">
      <alignment horizontal="left" vertical="center" indent="2"/>
    </xf>
    <xf numFmtId="0" fontId="44" fillId="2" borderId="0" xfId="0" applyFont="1" applyFill="1" applyAlignment="1">
      <alignment wrapText="1"/>
    </xf>
    <xf numFmtId="0" fontId="44" fillId="0" borderId="0" xfId="0" applyFont="1" applyAlignment="1">
      <alignment wrapText="1"/>
    </xf>
    <xf numFmtId="0" fontId="31" fillId="2" borderId="0" xfId="0" applyFont="1" applyFill="1" applyAlignment="1">
      <alignment wrapText="1"/>
    </xf>
    <xf numFmtId="0" fontId="32" fillId="2" borderId="0" xfId="0" applyNumberFormat="1" applyFont="1" applyFill="1" applyAlignment="1">
      <alignment wrapText="1"/>
    </xf>
    <xf numFmtId="0" fontId="32" fillId="0" borderId="0" xfId="0" applyFont="1" applyAlignment="1">
      <alignment wrapText="1"/>
    </xf>
    <xf numFmtId="0" fontId="5" fillId="2" borderId="0" xfId="0" applyFont="1" applyFill="1" applyBorder="1" applyAlignment="1">
      <alignment horizontal="right" wrapText="1"/>
    </xf>
    <xf numFmtId="0" fontId="5" fillId="2" borderId="16" xfId="0" applyFont="1" applyFill="1" applyBorder="1" applyAlignment="1">
      <alignment horizontal="right" wrapText="1"/>
    </xf>
    <xf numFmtId="0" fontId="0" fillId="2" borderId="0" xfId="0" applyFill="1" applyBorder="1" applyAlignment="1">
      <alignment wrapText="1"/>
    </xf>
    <xf numFmtId="0" fontId="0" fillId="2" borderId="16" xfId="0" applyFill="1" applyBorder="1" applyAlignment="1">
      <alignment wrapText="1"/>
    </xf>
    <xf numFmtId="0" fontId="5" fillId="2" borderId="0" xfId="0" applyFont="1" applyFill="1" applyBorder="1" applyAlignment="1">
      <alignment horizontal="right"/>
    </xf>
    <xf numFmtId="0" fontId="5" fillId="0" borderId="16" xfId="0" applyFont="1" applyBorder="1" applyAlignment="1">
      <alignment horizontal="right"/>
    </xf>
    <xf numFmtId="0" fontId="51" fillId="3" borderId="3" xfId="1" applyFont="1" applyFill="1" applyBorder="1" applyAlignment="1" applyProtection="1">
      <alignment horizontal="left" indent="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webreader.co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www.sayeducate.com/debt" TargetMode="External"/><Relationship Id="rId2" Type="http://schemas.openxmlformats.org/officeDocument/2006/relationships/hyperlink" Target="http://www.sayeducate.com/budget" TargetMode="External"/><Relationship Id="rId1" Type="http://schemas.openxmlformats.org/officeDocument/2006/relationships/hyperlink" Target="http://www.sayeducate.com/bills" TargetMode="External"/><Relationship Id="rId5" Type="http://schemas.openxmlformats.org/officeDocument/2006/relationships/hyperlink" Target="http://www.sayeducate.com/cardpay" TargetMode="External"/><Relationship Id="rId4" Type="http://schemas.openxmlformats.org/officeDocument/2006/relationships/hyperlink" Target="http://www.sayeducate.com/payof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sayeducate.com/cardpay" TargetMode="External"/><Relationship Id="rId2" Type="http://schemas.openxmlformats.org/officeDocument/2006/relationships/hyperlink" Target="http://www.sayeducate.com/payoff" TargetMode="External"/><Relationship Id="rId1" Type="http://schemas.openxmlformats.org/officeDocument/2006/relationships/hyperlink" Target="http://www.sayeducate.com/debt" TargetMode="External"/><Relationship Id="rId5" Type="http://schemas.openxmlformats.org/officeDocument/2006/relationships/hyperlink" Target="http://www.sayeducate.com/budget" TargetMode="External"/><Relationship Id="rId4" Type="http://schemas.openxmlformats.org/officeDocument/2006/relationships/hyperlink" Target="http://www.sayeducate.com/bills"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webreader.com/home-mortgage-papers.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sayeducate.com/score" TargetMode="External"/><Relationship Id="rId2" Type="http://schemas.openxmlformats.org/officeDocument/2006/relationships/hyperlink" Target="http://www.sayeducate.com/report" TargetMode="External"/><Relationship Id="rId1" Type="http://schemas.openxmlformats.org/officeDocument/2006/relationships/hyperlink" Target="http://www.sayeducate.com/fico" TargetMode="External"/><Relationship Id="rId6" Type="http://schemas.openxmlformats.org/officeDocument/2006/relationships/printerSettings" Target="../printerSettings/printerSettings1.bin"/><Relationship Id="rId5" Type="http://schemas.openxmlformats.org/officeDocument/2006/relationships/hyperlink" Target="http://www.webreader.com/home-mortgage-papers.html" TargetMode="External"/><Relationship Id="rId4" Type="http://schemas.openxmlformats.org/officeDocument/2006/relationships/hyperlink" Target="http://www.sayeducate.com/caree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www.sayeducate.com/report" TargetMode="External"/><Relationship Id="rId2" Type="http://schemas.openxmlformats.org/officeDocument/2006/relationships/hyperlink" Target="http://www.sayeducate.com/fico" TargetMode="External"/><Relationship Id="rId1" Type="http://schemas.openxmlformats.org/officeDocument/2006/relationships/hyperlink" Target="http://www.webreader.com/home-mortgage-papers.html" TargetMode="External"/><Relationship Id="rId5" Type="http://schemas.openxmlformats.org/officeDocument/2006/relationships/hyperlink" Target="http://www.sayeducate.com/career" TargetMode="External"/><Relationship Id="rId4" Type="http://schemas.openxmlformats.org/officeDocument/2006/relationships/hyperlink" Target="http://www.sayeducate.com/scor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sayeducate.com/report" TargetMode="External"/><Relationship Id="rId2" Type="http://schemas.openxmlformats.org/officeDocument/2006/relationships/hyperlink" Target="http://www.sayeducate.com/fico" TargetMode="External"/><Relationship Id="rId1" Type="http://schemas.openxmlformats.org/officeDocument/2006/relationships/hyperlink" Target="http://www.webreader.com/home-mortgage-papers.html" TargetMode="External"/><Relationship Id="rId5" Type="http://schemas.openxmlformats.org/officeDocument/2006/relationships/hyperlink" Target="http://www.sayeducate.com/career" TargetMode="External"/><Relationship Id="rId4" Type="http://schemas.openxmlformats.org/officeDocument/2006/relationships/hyperlink" Target="http://www.sayeducate.com/scor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dinkytown.net/java/Biweekly.html" TargetMode="External"/><Relationship Id="rId3" Type="http://schemas.openxmlformats.org/officeDocument/2006/relationships/hyperlink" Target="http://www.sayeducate.com/cardpay" TargetMode="External"/><Relationship Id="rId7" Type="http://schemas.openxmlformats.org/officeDocument/2006/relationships/hyperlink" Target="http://www.dinkytown.net/java/MortgagePayoff.html" TargetMode="External"/><Relationship Id="rId2" Type="http://schemas.openxmlformats.org/officeDocument/2006/relationships/hyperlink" Target="http://www.sayeducate.com/payoff" TargetMode="External"/><Relationship Id="rId1" Type="http://schemas.openxmlformats.org/officeDocument/2006/relationships/hyperlink" Target="http://www.sayeducate.com/debt" TargetMode="External"/><Relationship Id="rId6" Type="http://schemas.openxmlformats.org/officeDocument/2006/relationships/hyperlink" Target="http://www.webreader.com/home-mortgage-papers.html" TargetMode="External"/><Relationship Id="rId11" Type="http://schemas.openxmlformats.org/officeDocument/2006/relationships/hyperlink" Target="http://www.sayeducate.com/budget" TargetMode="External"/><Relationship Id="rId5" Type="http://schemas.openxmlformats.org/officeDocument/2006/relationships/hyperlink" Target="http://www.sayeducate.com/bills" TargetMode="External"/><Relationship Id="rId10" Type="http://schemas.openxmlformats.org/officeDocument/2006/relationships/hyperlink" Target="http://www.sayeducate.com/credit" TargetMode="External"/><Relationship Id="rId4" Type="http://schemas.openxmlformats.org/officeDocument/2006/relationships/hyperlink" Target="http://www.sayeducate.com/credit" TargetMode="External"/><Relationship Id="rId9" Type="http://schemas.openxmlformats.org/officeDocument/2006/relationships/hyperlink" Target="http://www.dinkytown.net/java/MortgageMax.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sayeducate.com/score" TargetMode="External"/><Relationship Id="rId3" Type="http://schemas.openxmlformats.org/officeDocument/2006/relationships/hyperlink" Target="http://www.dinkytown.net/java/ShouldIRefi.html" TargetMode="External"/><Relationship Id="rId7" Type="http://schemas.openxmlformats.org/officeDocument/2006/relationships/hyperlink" Target="http://www.sayeducate.com/report" TargetMode="External"/><Relationship Id="rId2" Type="http://schemas.openxmlformats.org/officeDocument/2006/relationships/hyperlink" Target="http://www.dinkytown.net/Java/MortgageCompare.html" TargetMode="External"/><Relationship Id="rId1" Type="http://schemas.openxmlformats.org/officeDocument/2006/relationships/hyperlink" Target="http://www.webreader.com/home-mortgage-papers.html" TargetMode="External"/><Relationship Id="rId6" Type="http://schemas.openxmlformats.org/officeDocument/2006/relationships/hyperlink" Target="http://www.sayeducate.com/fico" TargetMode="External"/><Relationship Id="rId5" Type="http://schemas.openxmlformats.org/officeDocument/2006/relationships/hyperlink" Target="http://www.dinkytown.net/java/MortgageTaxes.html" TargetMode="External"/><Relationship Id="rId4" Type="http://schemas.openxmlformats.org/officeDocument/2006/relationships/hyperlink" Target="http://www.dinkytown.net/Java/MortgagePayoff.html" TargetMode="External"/><Relationship Id="rId9" Type="http://schemas.openxmlformats.org/officeDocument/2006/relationships/hyperlink" Target="http://www.sayeducate.com/career"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sayeducate.com/financing-guides/mortgage/mortgage-101.html" TargetMode="External"/><Relationship Id="rId2" Type="http://schemas.openxmlformats.org/officeDocument/2006/relationships/hyperlink" Target="http://www.sayhomebuy.com/" TargetMode="External"/><Relationship Id="rId1" Type="http://schemas.openxmlformats.org/officeDocument/2006/relationships/hyperlink" Target="http://www.sayeducate.com/tools/home-valuations.html" TargetMode="External"/><Relationship Id="rId5" Type="http://schemas.openxmlformats.org/officeDocument/2006/relationships/hyperlink" Target="http://www.sayeducate.com/tools/mortgage-forms.html" TargetMode="External"/><Relationship Id="rId4" Type="http://schemas.openxmlformats.org/officeDocument/2006/relationships/hyperlink" Target="http://www.sayhomebuy.com/sf/home-buying-forms.html"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www.letsrenovate.com/sf/remodeling-forms.html" TargetMode="External"/><Relationship Id="rId2" Type="http://schemas.openxmlformats.org/officeDocument/2006/relationships/hyperlink" Target="http://www.sayeducate.com/financing-guides/equity/about-equity-lines.html" TargetMode="External"/><Relationship Id="rId1" Type="http://schemas.openxmlformats.org/officeDocument/2006/relationships/hyperlink" Target="http://www.letsrenovate.com/" TargetMode="External"/><Relationship Id="rId5" Type="http://schemas.openxmlformats.org/officeDocument/2006/relationships/hyperlink" Target="http://www.sayeducate.com/tools/home-valuations.html" TargetMode="External"/><Relationship Id="rId4" Type="http://schemas.openxmlformats.org/officeDocument/2006/relationships/hyperlink" Target="http://www.sayeducate.com/tools/equity-forms.html"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www.sayeducate.com/cardpay" TargetMode="External"/><Relationship Id="rId2" Type="http://schemas.openxmlformats.org/officeDocument/2006/relationships/hyperlink" Target="http://www.sayeducate.com/payoff" TargetMode="External"/><Relationship Id="rId1" Type="http://schemas.openxmlformats.org/officeDocument/2006/relationships/hyperlink" Target="http://www.sayeducate.com/debt" TargetMode="External"/><Relationship Id="rId5" Type="http://schemas.openxmlformats.org/officeDocument/2006/relationships/hyperlink" Target="http://www.sayeducate.com/budget" TargetMode="External"/><Relationship Id="rId4" Type="http://schemas.openxmlformats.org/officeDocument/2006/relationships/hyperlink" Target="http://www.sayeducate.com/bil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3"/>
  <sheetViews>
    <sheetView tabSelected="1" workbookViewId="0"/>
  </sheetViews>
  <sheetFormatPr defaultRowHeight="12.75" x14ac:dyDescent="0.2"/>
  <cols>
    <col min="1" max="1" width="4.140625" style="70" customWidth="1"/>
    <col min="2" max="2" width="44.42578125" style="4" customWidth="1"/>
    <col min="3" max="3" width="81" style="4" customWidth="1"/>
    <col min="4" max="16384" width="9.140625" style="4"/>
  </cols>
  <sheetData>
    <row r="2" spans="2:3" ht="18" x14ac:dyDescent="0.25">
      <c r="B2" s="15" t="s">
        <v>211</v>
      </c>
      <c r="C2" s="1"/>
    </row>
    <row r="3" spans="2:3" x14ac:dyDescent="0.2">
      <c r="B3" s="242"/>
      <c r="C3" s="243"/>
    </row>
    <row r="4" spans="2:3" x14ac:dyDescent="0.2">
      <c r="B4" s="53" t="s">
        <v>212</v>
      </c>
    </row>
    <row r="5" spans="2:3" x14ac:dyDescent="0.2">
      <c r="B5" s="53" t="s">
        <v>213</v>
      </c>
    </row>
    <row r="7" spans="2:3" ht="23.25" customHeight="1" x14ac:dyDescent="0.2">
      <c r="B7" s="77" t="s">
        <v>199</v>
      </c>
      <c r="C7" s="78" t="s">
        <v>214</v>
      </c>
    </row>
    <row r="8" spans="2:3" ht="24.95" customHeight="1" x14ac:dyDescent="0.2">
      <c r="B8" s="76" t="s">
        <v>16</v>
      </c>
      <c r="C8" s="72" t="s">
        <v>200</v>
      </c>
    </row>
    <row r="9" spans="2:3" ht="24.95" customHeight="1" x14ac:dyDescent="0.2">
      <c r="B9" s="71" t="s">
        <v>201</v>
      </c>
      <c r="C9" s="73" t="s">
        <v>215</v>
      </c>
    </row>
    <row r="10" spans="2:3" ht="24.95" customHeight="1" x14ac:dyDescent="0.2">
      <c r="B10" s="71" t="s">
        <v>202</v>
      </c>
      <c r="C10" s="73" t="s">
        <v>216</v>
      </c>
    </row>
    <row r="11" spans="2:3" ht="24.95" customHeight="1" x14ac:dyDescent="0.2">
      <c r="B11" s="71" t="s">
        <v>203</v>
      </c>
      <c r="C11" s="73" t="s">
        <v>217</v>
      </c>
    </row>
    <row r="12" spans="2:3" ht="24.95" customHeight="1" x14ac:dyDescent="0.2">
      <c r="B12" s="71" t="s">
        <v>204</v>
      </c>
      <c r="C12" s="73" t="s">
        <v>218</v>
      </c>
    </row>
    <row r="13" spans="2:3" ht="24.95" customHeight="1" x14ac:dyDescent="0.2">
      <c r="B13" s="71" t="s">
        <v>205</v>
      </c>
      <c r="C13" s="73" t="s">
        <v>219</v>
      </c>
    </row>
    <row r="14" spans="2:3" ht="24.95" customHeight="1" x14ac:dyDescent="0.2">
      <c r="B14" s="71" t="s">
        <v>206</v>
      </c>
      <c r="C14" s="73" t="s">
        <v>220</v>
      </c>
    </row>
    <row r="15" spans="2:3" ht="24.95" customHeight="1" x14ac:dyDescent="0.2">
      <c r="B15" s="71" t="s">
        <v>207</v>
      </c>
      <c r="C15" s="73" t="s">
        <v>221</v>
      </c>
    </row>
    <row r="16" spans="2:3" ht="24.95" customHeight="1" x14ac:dyDescent="0.2">
      <c r="B16" s="71" t="s">
        <v>104</v>
      </c>
      <c r="C16" s="73" t="s">
        <v>222</v>
      </c>
    </row>
    <row r="17" spans="2:3" ht="24.95" customHeight="1" x14ac:dyDescent="0.2">
      <c r="B17" s="71" t="s">
        <v>50</v>
      </c>
      <c r="C17" s="73" t="s">
        <v>209</v>
      </c>
    </row>
    <row r="18" spans="2:3" ht="24.95" customHeight="1" x14ac:dyDescent="0.2">
      <c r="B18" s="74" t="s">
        <v>208</v>
      </c>
      <c r="C18" s="75" t="s">
        <v>210</v>
      </c>
    </row>
    <row r="22" spans="2:3" x14ac:dyDescent="0.2">
      <c r="B22" s="79" t="s">
        <v>223</v>
      </c>
    </row>
    <row r="23" spans="2:3" x14ac:dyDescent="0.2">
      <c r="B23" s="80" t="s">
        <v>224</v>
      </c>
    </row>
  </sheetData>
  <sheetProtection sheet="1" objects="1" scenarios="1"/>
  <mergeCells count="1">
    <mergeCell ref="B3:C3"/>
  </mergeCells>
  <phoneticPr fontId="2" type="noConversion"/>
  <hyperlinks>
    <hyperlink ref="B8" location="'Monthly Payment'!A1" display="Monthly Payment"/>
    <hyperlink ref="B9" location="'How Much to Afford'!A1" display="How Much to Afford"/>
    <hyperlink ref="B10" location="'Loan Comparison'!A1" display="Loan Comparison"/>
    <hyperlink ref="B11" location="'Loan Payoff'!A1" display="Loan Payoff"/>
    <hyperlink ref="B12" location="'Refi Calc'!A1" display="Refinancing Calculator"/>
    <hyperlink ref="B13" location="'Down LTV'!A1" display="Down Payment LTV"/>
    <hyperlink ref="B14" location="'Equity LTV'!A1" display="Home Equity LTV"/>
    <hyperlink ref="B23" r:id="rId1"/>
    <hyperlink ref="B15" location="'Debt Ratio'!A1" display="Debt Ratio"/>
    <hyperlink ref="B16" location="'Housing Ratio'!A1" display="Housing Ratio"/>
    <hyperlink ref="B17" location="'Debt Consolidation Wkst'!A1" display="Debt Consolidation Worksheet"/>
    <hyperlink ref="B18" location="'Amortization Table'!A1" display="Loan Amortization Table"/>
  </hyperlinks>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0"/>
  <sheetViews>
    <sheetView workbookViewId="0"/>
  </sheetViews>
  <sheetFormatPr defaultRowHeight="12.75" x14ac:dyDescent="0.2"/>
  <cols>
    <col min="1" max="1" width="4.5703125" style="1" customWidth="1"/>
    <col min="2" max="2" width="41.85546875" style="1" customWidth="1"/>
    <col min="3" max="3" width="13.7109375" style="1" customWidth="1"/>
    <col min="4" max="4" width="1.140625" style="4" customWidth="1"/>
    <col min="5" max="5" width="13.7109375" style="1" customWidth="1"/>
    <col min="6" max="6" width="29.140625" style="1" customWidth="1"/>
    <col min="7" max="7" width="1.140625" style="4" customWidth="1"/>
    <col min="8" max="8" width="53.5703125" style="1" customWidth="1"/>
    <col min="9" max="16384" width="9.140625" style="1"/>
  </cols>
  <sheetData>
    <row r="2" spans="2:8" ht="18" x14ac:dyDescent="0.25">
      <c r="B2" s="15" t="s">
        <v>95</v>
      </c>
      <c r="H2" s="16" t="s">
        <v>1</v>
      </c>
    </row>
    <row r="3" spans="2:8" ht="26.25" customHeight="1" x14ac:dyDescent="0.2">
      <c r="B3" s="244" t="s">
        <v>96</v>
      </c>
      <c r="C3" s="245"/>
      <c r="D3" s="1"/>
      <c r="E3" s="4"/>
      <c r="F3" s="4"/>
      <c r="G3" s="1"/>
    </row>
    <row r="4" spans="2:8" ht="9.9499999999999993" customHeight="1" x14ac:dyDescent="0.2">
      <c r="B4" s="12"/>
      <c r="C4" s="12"/>
      <c r="E4" s="13"/>
      <c r="F4" s="4"/>
    </row>
    <row r="5" spans="2:8" ht="20.25" customHeight="1" x14ac:dyDescent="0.2">
      <c r="B5" s="54" t="s">
        <v>106</v>
      </c>
      <c r="C5" s="11" t="s">
        <v>65</v>
      </c>
      <c r="D5" s="5"/>
      <c r="E5" s="11" t="s">
        <v>66</v>
      </c>
      <c r="F5" s="55" t="s">
        <v>68</v>
      </c>
      <c r="G5" s="5"/>
      <c r="H5" s="11" t="s">
        <v>0</v>
      </c>
    </row>
    <row r="6" spans="2:8" ht="20.100000000000001" customHeight="1" x14ac:dyDescent="0.2">
      <c r="B6" s="210" t="s">
        <v>97</v>
      </c>
      <c r="C6" s="57">
        <v>0</v>
      </c>
      <c r="D6" s="105"/>
      <c r="E6" s="185">
        <v>0</v>
      </c>
      <c r="F6" s="211" t="s">
        <v>74</v>
      </c>
      <c r="G6" s="10"/>
      <c r="H6" s="6"/>
    </row>
    <row r="7" spans="2:8" ht="20.100000000000001" customHeight="1" x14ac:dyDescent="0.2">
      <c r="B7" s="131" t="s">
        <v>98</v>
      </c>
      <c r="C7" s="57">
        <v>0</v>
      </c>
      <c r="D7" s="105"/>
      <c r="E7" s="57">
        <v>0</v>
      </c>
      <c r="F7" s="212" t="s">
        <v>75</v>
      </c>
      <c r="G7" s="10"/>
      <c r="H7" s="9" t="s">
        <v>60</v>
      </c>
    </row>
    <row r="8" spans="2:8" ht="20.100000000000001" customHeight="1" x14ac:dyDescent="0.2">
      <c r="B8" s="131" t="s">
        <v>99</v>
      </c>
      <c r="C8" s="57">
        <v>0</v>
      </c>
      <c r="D8" s="105"/>
      <c r="E8" s="57">
        <v>0</v>
      </c>
      <c r="F8" s="212" t="s">
        <v>76</v>
      </c>
      <c r="G8" s="10"/>
      <c r="H8" s="43" t="s">
        <v>91</v>
      </c>
    </row>
    <row r="9" spans="2:8" ht="20.100000000000001" customHeight="1" x14ac:dyDescent="0.2">
      <c r="B9" s="170" t="s">
        <v>100</v>
      </c>
      <c r="C9" s="56">
        <v>0</v>
      </c>
      <c r="D9" s="105"/>
      <c r="E9" s="56">
        <v>0</v>
      </c>
      <c r="F9" s="213" t="s">
        <v>77</v>
      </c>
      <c r="G9" s="10"/>
      <c r="H9" s="43" t="s">
        <v>92</v>
      </c>
    </row>
    <row r="10" spans="2:8" ht="17.100000000000001" customHeight="1" x14ac:dyDescent="0.2">
      <c r="B10" s="214"/>
      <c r="C10" s="215"/>
      <c r="D10" s="105"/>
      <c r="E10" s="144"/>
      <c r="F10" s="144"/>
      <c r="G10" s="1"/>
      <c r="H10" s="43" t="s">
        <v>93</v>
      </c>
    </row>
    <row r="11" spans="2:8" ht="20.100000000000001" customHeight="1" x14ac:dyDescent="0.2">
      <c r="B11" s="216" t="s">
        <v>108</v>
      </c>
      <c r="C11" s="217">
        <f>SUM(C6:C9)</f>
        <v>0</v>
      </c>
      <c r="D11" s="105"/>
      <c r="E11" s="218">
        <v>0</v>
      </c>
      <c r="F11" s="219" t="s">
        <v>79</v>
      </c>
      <c r="G11" s="10"/>
      <c r="H11" s="6"/>
    </row>
    <row r="12" spans="2:8" ht="17.100000000000001" customHeight="1" x14ac:dyDescent="0.2">
      <c r="B12" s="220"/>
      <c r="C12" s="221"/>
      <c r="D12" s="105"/>
      <c r="E12" s="175"/>
      <c r="F12" s="144"/>
      <c r="H12" s="9" t="s">
        <v>2</v>
      </c>
    </row>
    <row r="13" spans="2:8" ht="20.100000000000001" customHeight="1" x14ac:dyDescent="0.2">
      <c r="B13" s="216" t="s">
        <v>104</v>
      </c>
      <c r="C13" s="222" t="e">
        <f>SUM(C11/E11)</f>
        <v>#DIV/0!</v>
      </c>
      <c r="D13" s="105"/>
      <c r="E13" s="223"/>
      <c r="F13" s="183"/>
      <c r="G13" s="10"/>
      <c r="H13" s="6"/>
    </row>
    <row r="14" spans="2:8" ht="17.100000000000001" customHeight="1" x14ac:dyDescent="0.2">
      <c r="B14" s="102"/>
      <c r="C14" s="102"/>
      <c r="D14" s="105"/>
      <c r="E14" s="183"/>
      <c r="F14" s="183"/>
      <c r="G14" s="10"/>
      <c r="H14" s="26" t="s">
        <v>58</v>
      </c>
    </row>
    <row r="15" spans="2:8" ht="17.100000000000001" customHeight="1" x14ac:dyDescent="0.2">
      <c r="B15" s="224" t="s">
        <v>109</v>
      </c>
      <c r="C15" s="102"/>
      <c r="D15" s="105"/>
      <c r="E15" s="183"/>
      <c r="F15" s="183"/>
      <c r="G15" s="10"/>
      <c r="H15" s="263" t="s">
        <v>231</v>
      </c>
    </row>
    <row r="16" spans="2:8" ht="17.100000000000001" customHeight="1" x14ac:dyDescent="0.2">
      <c r="B16" s="225" t="s">
        <v>105</v>
      </c>
      <c r="C16" s="102"/>
      <c r="D16" s="105"/>
      <c r="E16" s="183"/>
      <c r="F16" s="183"/>
      <c r="G16" s="10"/>
      <c r="H16" s="263" t="s">
        <v>230</v>
      </c>
    </row>
    <row r="17" spans="1:8" ht="17.100000000000001" customHeight="1" x14ac:dyDescent="0.2">
      <c r="B17" s="102"/>
      <c r="C17" s="102"/>
      <c r="D17" s="105"/>
      <c r="E17" s="183"/>
      <c r="F17" s="183"/>
      <c r="G17" s="10"/>
      <c r="H17" s="263" t="s">
        <v>229</v>
      </c>
    </row>
    <row r="18" spans="1:8" ht="17.100000000000001" customHeight="1" x14ac:dyDescent="0.2">
      <c r="B18" s="226" t="s">
        <v>107</v>
      </c>
      <c r="C18" s="227"/>
      <c r="D18" s="105"/>
      <c r="E18" s="183"/>
      <c r="F18" s="183"/>
      <c r="G18" s="10"/>
      <c r="H18" s="48"/>
    </row>
    <row r="19" spans="1:8" ht="20.100000000000001" customHeight="1" x14ac:dyDescent="0.2">
      <c r="B19" s="228" t="s">
        <v>101</v>
      </c>
      <c r="C19" s="186">
        <v>0</v>
      </c>
      <c r="D19" s="105"/>
      <c r="E19" s="183"/>
      <c r="F19" s="183"/>
      <c r="G19" s="10"/>
      <c r="H19" s="26" t="s">
        <v>59</v>
      </c>
    </row>
    <row r="20" spans="1:8" ht="20.100000000000001" customHeight="1" x14ac:dyDescent="0.2">
      <c r="B20" s="131" t="s">
        <v>102</v>
      </c>
      <c r="C20" s="187">
        <v>0</v>
      </c>
      <c r="D20" s="105"/>
      <c r="E20" s="183"/>
      <c r="F20" s="183"/>
      <c r="G20" s="10"/>
      <c r="H20" s="263" t="s">
        <v>237</v>
      </c>
    </row>
    <row r="21" spans="1:8" ht="20.100000000000001" customHeight="1" x14ac:dyDescent="0.2">
      <c r="B21" s="131" t="s">
        <v>103</v>
      </c>
      <c r="C21" s="187">
        <v>0</v>
      </c>
      <c r="D21" s="105"/>
      <c r="E21" s="183"/>
      <c r="F21" s="183"/>
      <c r="G21" s="10"/>
      <c r="H21" s="263" t="s">
        <v>238</v>
      </c>
    </row>
    <row r="22" spans="1:8" ht="20.100000000000001" customHeight="1" x14ac:dyDescent="0.2">
      <c r="B22" s="131" t="s">
        <v>71</v>
      </c>
      <c r="C22" s="187">
        <v>0</v>
      </c>
      <c r="D22" s="105"/>
      <c r="E22" s="183"/>
      <c r="F22" s="183"/>
      <c r="G22" s="10"/>
      <c r="H22" s="58"/>
    </row>
    <row r="23" spans="1:8" ht="20.100000000000001" customHeight="1" x14ac:dyDescent="0.2">
      <c r="B23" s="229" t="s">
        <v>72</v>
      </c>
      <c r="C23" s="187">
        <v>0</v>
      </c>
      <c r="D23" s="105"/>
      <c r="E23" s="183"/>
      <c r="F23" s="183"/>
      <c r="G23" s="10"/>
      <c r="H23" s="39"/>
    </row>
    <row r="24" spans="1:8" ht="20.100000000000001" customHeight="1" x14ac:dyDescent="0.2">
      <c r="B24" s="170" t="s">
        <v>73</v>
      </c>
      <c r="C24" s="188">
        <v>0</v>
      </c>
      <c r="D24" s="105"/>
      <c r="E24" s="183"/>
      <c r="F24" s="183"/>
      <c r="G24" s="10"/>
    </row>
    <row r="25" spans="1:8" ht="15" customHeight="1" x14ac:dyDescent="0.2">
      <c r="B25" s="102"/>
      <c r="C25" s="102"/>
      <c r="D25" s="105"/>
      <c r="E25" s="183"/>
      <c r="F25" s="183"/>
      <c r="G25" s="10"/>
    </row>
    <row r="26" spans="1:8" ht="20.100000000000001" customHeight="1" x14ac:dyDescent="0.2">
      <c r="B26" s="216" t="s">
        <v>78</v>
      </c>
      <c r="C26" s="217">
        <f>SUM(C11,C19:C24)</f>
        <v>0</v>
      </c>
      <c r="D26" s="105"/>
      <c r="E26" s="183"/>
      <c r="F26" s="183"/>
      <c r="G26" s="10"/>
    </row>
    <row r="27" spans="1:8" ht="15" customHeight="1" x14ac:dyDescent="0.2">
      <c r="B27" s="98"/>
      <c r="C27" s="98"/>
      <c r="D27" s="105"/>
      <c r="E27" s="175"/>
      <c r="F27" s="144"/>
    </row>
    <row r="28" spans="1:8" ht="20.100000000000001" customHeight="1" x14ac:dyDescent="0.2">
      <c r="B28" s="177" t="s">
        <v>80</v>
      </c>
      <c r="C28" s="230" t="e">
        <f>SUM(C26/E11)</f>
        <v>#DIV/0!</v>
      </c>
      <c r="D28" s="105"/>
      <c r="E28" s="183"/>
      <c r="F28" s="183"/>
      <c r="G28" s="10"/>
    </row>
    <row r="29" spans="1:8" ht="15" customHeight="1" x14ac:dyDescent="0.2">
      <c r="D29" s="10"/>
      <c r="E29" s="42"/>
      <c r="F29" s="42"/>
      <c r="G29" s="10"/>
    </row>
    <row r="30" spans="1:8" s="46" customFormat="1" ht="20.25" customHeight="1" x14ac:dyDescent="0.2">
      <c r="A30" s="1"/>
      <c r="B30" s="49" t="s">
        <v>81</v>
      </c>
      <c r="C30" s="50"/>
      <c r="D30" s="51"/>
      <c r="E30" s="50"/>
      <c r="G30" s="47"/>
      <c r="H30" s="1"/>
    </row>
    <row r="31" spans="1:8" ht="18" customHeight="1" x14ac:dyDescent="0.2">
      <c r="B31" s="151" t="s">
        <v>82</v>
      </c>
      <c r="C31" s="52"/>
      <c r="D31" s="53"/>
      <c r="E31" s="52"/>
    </row>
    <row r="32" spans="1:8" ht="15" customHeight="1" x14ac:dyDescent="0.2">
      <c r="B32" s="52" t="s">
        <v>89</v>
      </c>
      <c r="C32" s="52"/>
      <c r="D32" s="53"/>
      <c r="E32" s="52"/>
    </row>
    <row r="33" spans="2:5" ht="18" customHeight="1" x14ac:dyDescent="0.2">
      <c r="B33" s="151" t="s">
        <v>83</v>
      </c>
      <c r="C33" s="52"/>
      <c r="D33" s="53"/>
      <c r="E33" s="52"/>
    </row>
    <row r="34" spans="2:5" ht="27.75" customHeight="1" x14ac:dyDescent="0.2">
      <c r="B34" s="254" t="s">
        <v>84</v>
      </c>
      <c r="C34" s="254"/>
      <c r="D34" s="254"/>
      <c r="E34" s="254"/>
    </row>
    <row r="35" spans="2:5" ht="18" customHeight="1" x14ac:dyDescent="0.2">
      <c r="B35" s="151" t="s">
        <v>85</v>
      </c>
      <c r="C35" s="52"/>
      <c r="D35" s="53"/>
      <c r="E35" s="52"/>
    </row>
    <row r="36" spans="2:5" ht="24" customHeight="1" x14ac:dyDescent="0.2">
      <c r="B36" s="254" t="s">
        <v>86</v>
      </c>
      <c r="C36" s="254"/>
      <c r="D36" s="254"/>
      <c r="E36" s="254"/>
    </row>
    <row r="37" spans="2:5" ht="18" customHeight="1" x14ac:dyDescent="0.2">
      <c r="B37" s="151" t="s">
        <v>87</v>
      </c>
      <c r="C37" s="52"/>
      <c r="D37" s="53"/>
      <c r="E37" s="52"/>
    </row>
    <row r="38" spans="2:5" x14ac:dyDescent="0.2">
      <c r="B38" s="52" t="s">
        <v>88</v>
      </c>
      <c r="C38" s="52"/>
      <c r="D38" s="53"/>
      <c r="E38" s="52"/>
    </row>
    <row r="39" spans="2:5" x14ac:dyDescent="0.2">
      <c r="B39" s="30"/>
      <c r="C39" s="30"/>
      <c r="D39" s="37"/>
      <c r="E39" s="30"/>
    </row>
    <row r="40" spans="2:5" x14ac:dyDescent="0.2">
      <c r="B40" s="30"/>
      <c r="C40" s="30"/>
      <c r="D40" s="37"/>
      <c r="E40" s="30"/>
    </row>
  </sheetData>
  <sheetProtection sheet="1" objects="1" scenarios="1"/>
  <mergeCells count="3">
    <mergeCell ref="B3:C3"/>
    <mergeCell ref="B34:E34"/>
    <mergeCell ref="B36:E36"/>
  </mergeCells>
  <phoneticPr fontId="2" type="noConversion"/>
  <hyperlinks>
    <hyperlink ref="H2" location="Home!A1" display="return: home page"/>
    <hyperlink ref="H21" r:id="rId1"/>
    <hyperlink ref="H20" r:id="rId2"/>
    <hyperlink ref="H16" r:id="rId3"/>
    <hyperlink ref="H17" r:id="rId4"/>
    <hyperlink ref="H15" r:id="rId5"/>
  </hyperlinks>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1"/>
  <sheetViews>
    <sheetView workbookViewId="0"/>
  </sheetViews>
  <sheetFormatPr defaultRowHeight="12.75" x14ac:dyDescent="0.2"/>
  <cols>
    <col min="1" max="1" width="5.5703125" style="44" customWidth="1"/>
    <col min="2" max="2" width="33" style="1" customWidth="1"/>
    <col min="3" max="3" width="13.7109375" style="1" customWidth="1"/>
    <col min="4" max="4" width="10.7109375" style="1" customWidth="1"/>
    <col min="5" max="5" width="1.140625" style="4" customWidth="1"/>
    <col min="6" max="6" width="14.28515625" style="1" customWidth="1"/>
    <col min="7" max="7" width="1.140625" style="4" customWidth="1"/>
    <col min="8" max="8" width="53.5703125" style="1" customWidth="1"/>
    <col min="9" max="16384" width="9.140625" style="1"/>
  </cols>
  <sheetData>
    <row r="2" spans="1:8" ht="18" x14ac:dyDescent="0.25">
      <c r="B2" s="15" t="s">
        <v>50</v>
      </c>
      <c r="H2" s="16" t="s">
        <v>1</v>
      </c>
    </row>
    <row r="3" spans="1:8" ht="26.25" customHeight="1" x14ac:dyDescent="0.2">
      <c r="B3" s="244" t="s">
        <v>258</v>
      </c>
      <c r="C3" s="245"/>
      <c r="D3" s="4"/>
      <c r="E3" s="1"/>
      <c r="G3" s="1"/>
    </row>
    <row r="4" spans="1:8" x14ac:dyDescent="0.2">
      <c r="D4" s="4"/>
      <c r="E4" s="1"/>
      <c r="F4" s="4"/>
      <c r="G4" s="1"/>
    </row>
    <row r="5" spans="1:8" ht="15" customHeight="1" x14ac:dyDescent="0.2">
      <c r="A5" s="154" t="s">
        <v>54</v>
      </c>
      <c r="B5" s="40" t="s">
        <v>49</v>
      </c>
      <c r="C5" s="41">
        <v>0</v>
      </c>
      <c r="D5" s="155" t="s">
        <v>51</v>
      </c>
      <c r="E5" s="10"/>
      <c r="F5" s="38"/>
      <c r="G5" s="10"/>
      <c r="H5" s="39"/>
    </row>
    <row r="6" spans="1:8" ht="9.9499999999999993" customHeight="1" x14ac:dyDescent="0.2">
      <c r="B6" s="12"/>
      <c r="C6" s="12"/>
      <c r="D6" s="13"/>
      <c r="F6" s="14"/>
    </row>
    <row r="7" spans="1:8" ht="20.25" customHeight="1" x14ac:dyDescent="0.2">
      <c r="B7" s="88"/>
      <c r="C7" s="103" t="s">
        <v>35</v>
      </c>
      <c r="D7" s="160" t="s">
        <v>36</v>
      </c>
      <c r="E7" s="104"/>
      <c r="F7" s="103" t="s">
        <v>37</v>
      </c>
      <c r="G7" s="104"/>
      <c r="H7" s="103" t="s">
        <v>0</v>
      </c>
    </row>
    <row r="8" spans="1:8" ht="17.100000000000001" customHeight="1" x14ac:dyDescent="0.2">
      <c r="A8" s="154" t="s">
        <v>55</v>
      </c>
      <c r="B8" s="90" t="s">
        <v>52</v>
      </c>
      <c r="C8" s="161"/>
      <c r="D8" s="91"/>
      <c r="E8" s="105"/>
      <c r="F8" s="162"/>
      <c r="G8" s="105"/>
      <c r="H8" s="107"/>
    </row>
    <row r="9" spans="1:8" ht="17.100000000000001" customHeight="1" x14ac:dyDescent="0.2">
      <c r="B9" s="131" t="s">
        <v>34</v>
      </c>
      <c r="C9" s="156">
        <v>0</v>
      </c>
      <c r="D9" s="157">
        <v>0</v>
      </c>
      <c r="E9" s="163"/>
      <c r="F9" s="164" t="e">
        <f>PMT(D9/12,$C$5*12,-C9)</f>
        <v>#NUM!</v>
      </c>
      <c r="G9" s="105"/>
      <c r="H9" s="165" t="s">
        <v>261</v>
      </c>
    </row>
    <row r="10" spans="1:8" ht="17.100000000000001" customHeight="1" x14ac:dyDescent="0.2">
      <c r="B10" s="131" t="s">
        <v>34</v>
      </c>
      <c r="C10" s="156">
        <v>0</v>
      </c>
      <c r="D10" s="157">
        <v>0</v>
      </c>
      <c r="E10" s="163"/>
      <c r="F10" s="164" t="e">
        <f>PMT(D10/12,$C$5*12,-C10)</f>
        <v>#NUM!</v>
      </c>
      <c r="G10" s="105"/>
      <c r="H10" s="166" t="s">
        <v>61</v>
      </c>
    </row>
    <row r="11" spans="1:8" ht="17.100000000000001" customHeight="1" x14ac:dyDescent="0.2">
      <c r="B11" s="131" t="s">
        <v>34</v>
      </c>
      <c r="C11" s="156">
        <v>0</v>
      </c>
      <c r="D11" s="157">
        <v>0</v>
      </c>
      <c r="E11" s="163"/>
      <c r="F11" s="164" t="e">
        <f>PMT(D11/12,$C$5*12,-C11)</f>
        <v>#NUM!</v>
      </c>
      <c r="G11" s="105"/>
      <c r="H11" s="166" t="s">
        <v>62</v>
      </c>
    </row>
    <row r="12" spans="1:8" ht="17.100000000000001" customHeight="1" x14ac:dyDescent="0.2">
      <c r="B12" s="131" t="s">
        <v>34</v>
      </c>
      <c r="C12" s="156">
        <v>0</v>
      </c>
      <c r="D12" s="157">
        <v>0</v>
      </c>
      <c r="E12" s="163"/>
      <c r="F12" s="164" t="e">
        <f>PMT(D12/12,$C$5*12,-C12)</f>
        <v>#NUM!</v>
      </c>
      <c r="G12" s="105"/>
      <c r="H12" s="166" t="s">
        <v>63</v>
      </c>
    </row>
    <row r="13" spans="1:8" ht="17.100000000000001" customHeight="1" x14ac:dyDescent="0.2">
      <c r="B13" s="95"/>
      <c r="C13" s="161"/>
      <c r="D13" s="93"/>
      <c r="E13" s="105"/>
      <c r="F13" s="167"/>
      <c r="G13" s="105"/>
      <c r="H13" s="166" t="s">
        <v>64</v>
      </c>
    </row>
    <row r="14" spans="1:8" ht="17.100000000000001" customHeight="1" x14ac:dyDescent="0.2">
      <c r="B14" s="95" t="s">
        <v>38</v>
      </c>
      <c r="C14" s="161"/>
      <c r="D14" s="93"/>
      <c r="E14" s="105"/>
      <c r="F14" s="167"/>
      <c r="G14" s="105"/>
      <c r="H14" s="107"/>
    </row>
    <row r="15" spans="1:8" ht="17.100000000000001" customHeight="1" x14ac:dyDescent="0.2">
      <c r="B15" s="131" t="s">
        <v>39</v>
      </c>
      <c r="C15" s="156">
        <v>0</v>
      </c>
      <c r="D15" s="157">
        <v>0</v>
      </c>
      <c r="E15" s="163"/>
      <c r="F15" s="164" t="e">
        <f>PMT(D15/12,$C$5*12,-C15)</f>
        <v>#NUM!</v>
      </c>
      <c r="G15" s="105"/>
      <c r="H15" s="165" t="s">
        <v>2</v>
      </c>
    </row>
    <row r="16" spans="1:8" ht="17.100000000000001" customHeight="1" x14ac:dyDescent="0.2">
      <c r="B16" s="168" t="s">
        <v>40</v>
      </c>
      <c r="C16" s="156">
        <v>0</v>
      </c>
      <c r="D16" s="157">
        <v>0</v>
      </c>
      <c r="E16" s="163"/>
      <c r="F16" s="164" t="e">
        <f>PMT(D16/12,$C$5*12,-C16)</f>
        <v>#NUM!</v>
      </c>
      <c r="G16" s="105"/>
      <c r="H16" s="107"/>
    </row>
    <row r="17" spans="1:8" ht="17.100000000000001" customHeight="1" x14ac:dyDescent="0.2">
      <c r="B17" s="168" t="s">
        <v>41</v>
      </c>
      <c r="C17" s="156">
        <v>0</v>
      </c>
      <c r="D17" s="157">
        <v>0</v>
      </c>
      <c r="E17" s="163"/>
      <c r="F17" s="164" t="e">
        <f>PMT(D17/12,$C$5*12,-C17)</f>
        <v>#NUM!</v>
      </c>
      <c r="G17" s="105"/>
      <c r="H17" s="112" t="s">
        <v>58</v>
      </c>
    </row>
    <row r="18" spans="1:8" ht="17.100000000000001" customHeight="1" x14ac:dyDescent="0.2">
      <c r="B18" s="168" t="s">
        <v>41</v>
      </c>
      <c r="C18" s="156">
        <v>0</v>
      </c>
      <c r="D18" s="157">
        <v>0</v>
      </c>
      <c r="E18" s="163"/>
      <c r="F18" s="164" t="e">
        <f>PMT(D18/12,$C$5*12,-C18)</f>
        <v>#NUM!</v>
      </c>
      <c r="G18" s="105"/>
      <c r="H18" s="263" t="s">
        <v>231</v>
      </c>
    </row>
    <row r="19" spans="1:8" ht="17.100000000000001" customHeight="1" x14ac:dyDescent="0.2">
      <c r="B19" s="92"/>
      <c r="C19" s="161"/>
      <c r="D19" s="93"/>
      <c r="E19" s="105"/>
      <c r="F19" s="167"/>
      <c r="G19" s="105"/>
      <c r="H19" s="263" t="s">
        <v>230</v>
      </c>
    </row>
    <row r="20" spans="1:8" ht="17.100000000000001" customHeight="1" x14ac:dyDescent="0.2">
      <c r="B20" s="95" t="s">
        <v>42</v>
      </c>
      <c r="C20" s="161"/>
      <c r="D20" s="93"/>
      <c r="E20" s="105"/>
      <c r="F20" s="167"/>
      <c r="G20" s="105"/>
      <c r="H20" s="263" t="s">
        <v>229</v>
      </c>
    </row>
    <row r="21" spans="1:8" ht="17.100000000000001" customHeight="1" x14ac:dyDescent="0.2">
      <c r="B21" s="131" t="s">
        <v>43</v>
      </c>
      <c r="C21" s="156">
        <v>0</v>
      </c>
      <c r="D21" s="157">
        <v>0</v>
      </c>
      <c r="E21" s="163"/>
      <c r="F21" s="164" t="e">
        <f>PMT(D21/12,$C$5*12,-C21)</f>
        <v>#NUM!</v>
      </c>
      <c r="G21" s="105"/>
      <c r="H21" s="169"/>
    </row>
    <row r="22" spans="1:8" ht="17.100000000000001" customHeight="1" x14ac:dyDescent="0.2">
      <c r="B22" s="131" t="s">
        <v>43</v>
      </c>
      <c r="C22" s="156">
        <v>0</v>
      </c>
      <c r="D22" s="157">
        <v>0</v>
      </c>
      <c r="E22" s="163"/>
      <c r="F22" s="164" t="e">
        <f>PMT(D22/12,$C$5*12,-C22)</f>
        <v>#NUM!</v>
      </c>
      <c r="G22" s="105"/>
      <c r="H22" s="112" t="s">
        <v>59</v>
      </c>
    </row>
    <row r="23" spans="1:8" ht="17.100000000000001" customHeight="1" x14ac:dyDescent="0.2">
      <c r="B23" s="131" t="s">
        <v>44</v>
      </c>
      <c r="C23" s="156">
        <v>0</v>
      </c>
      <c r="D23" s="157">
        <v>0</v>
      </c>
      <c r="E23" s="163"/>
      <c r="F23" s="164" t="e">
        <f>PMT(D23/12,$C$5*12,-C23)</f>
        <v>#NUM!</v>
      </c>
      <c r="G23" s="105"/>
      <c r="H23" s="263" t="s">
        <v>237</v>
      </c>
    </row>
    <row r="24" spans="1:8" ht="17.100000000000001" customHeight="1" x14ac:dyDescent="0.2">
      <c r="B24" s="131" t="s">
        <v>45</v>
      </c>
      <c r="C24" s="156">
        <v>0</v>
      </c>
      <c r="D24" s="157">
        <v>0</v>
      </c>
      <c r="E24" s="163"/>
      <c r="F24" s="164" t="e">
        <f>PMT(D24/12,$C$5*12,-C24)</f>
        <v>#NUM!</v>
      </c>
      <c r="G24" s="105"/>
      <c r="H24" s="263" t="s">
        <v>238</v>
      </c>
    </row>
    <row r="25" spans="1:8" ht="17.100000000000001" customHeight="1" x14ac:dyDescent="0.2">
      <c r="B25" s="170" t="s">
        <v>45</v>
      </c>
      <c r="C25" s="158">
        <v>0</v>
      </c>
      <c r="D25" s="159">
        <v>0</v>
      </c>
      <c r="E25" s="163"/>
      <c r="F25" s="171" t="e">
        <f>PMT(D25/12,$C$5*12,-C25)</f>
        <v>#NUM!</v>
      </c>
      <c r="G25" s="105"/>
      <c r="H25" s="121"/>
    </row>
    <row r="26" spans="1:8" x14ac:dyDescent="0.2">
      <c r="B26" s="102"/>
      <c r="C26" s="102"/>
      <c r="D26" s="144"/>
      <c r="E26" s="102"/>
      <c r="F26" s="144"/>
      <c r="G26" s="102"/>
      <c r="H26" s="102"/>
    </row>
    <row r="27" spans="1:8" ht="17.100000000000001" customHeight="1" x14ac:dyDescent="0.2">
      <c r="A27" s="154" t="s">
        <v>56</v>
      </c>
      <c r="B27" s="184" t="s">
        <v>53</v>
      </c>
      <c r="C27" s="45">
        <v>0</v>
      </c>
      <c r="D27" s="172"/>
      <c r="E27" s="105"/>
      <c r="F27" s="173"/>
      <c r="G27" s="105"/>
      <c r="H27" s="174"/>
    </row>
    <row r="28" spans="1:8" ht="9.9499999999999993" customHeight="1" x14ac:dyDescent="0.2">
      <c r="B28" s="98"/>
      <c r="C28" s="98"/>
      <c r="D28" s="175"/>
      <c r="E28" s="144"/>
      <c r="F28" s="176"/>
      <c r="G28" s="144"/>
      <c r="H28" s="102"/>
    </row>
    <row r="29" spans="1:8" ht="18.75" customHeight="1" x14ac:dyDescent="0.2">
      <c r="B29" s="177" t="s">
        <v>46</v>
      </c>
      <c r="C29" s="178">
        <f>SUM(C9:C24)</f>
        <v>0</v>
      </c>
      <c r="D29" s="179"/>
      <c r="E29" s="105"/>
      <c r="F29" s="180"/>
      <c r="G29" s="105"/>
      <c r="H29" s="174"/>
    </row>
    <row r="30" spans="1:8" ht="30" customHeight="1" x14ac:dyDescent="0.2">
      <c r="A30" s="154" t="s">
        <v>57</v>
      </c>
      <c r="B30" s="181" t="s">
        <v>259</v>
      </c>
      <c r="C30" s="182"/>
      <c r="D30" s="183"/>
      <c r="E30" s="105"/>
      <c r="F30" s="178" t="e">
        <f>SUM(F9:F24)</f>
        <v>#NUM!</v>
      </c>
      <c r="G30" s="105"/>
      <c r="H30" s="174"/>
    </row>
    <row r="31" spans="1:8" ht="30" customHeight="1" x14ac:dyDescent="0.2">
      <c r="B31" s="181" t="s">
        <v>260</v>
      </c>
      <c r="C31" s="179"/>
      <c r="D31" s="183"/>
      <c r="E31" s="105"/>
      <c r="F31" s="178" t="e">
        <f>PMT(C27/12,C5*12,-C29)</f>
        <v>#NUM!</v>
      </c>
      <c r="G31" s="105"/>
      <c r="H31" s="174"/>
    </row>
    <row r="32" spans="1:8" ht="9.9499999999999993" customHeight="1" x14ac:dyDescent="0.2">
      <c r="B32" s="98"/>
      <c r="C32" s="98"/>
      <c r="D32" s="175"/>
      <c r="E32" s="144"/>
      <c r="F32" s="176"/>
      <c r="G32" s="144"/>
      <c r="H32" s="102"/>
    </row>
    <row r="33" spans="1:8" ht="18" customHeight="1" x14ac:dyDescent="0.2">
      <c r="B33" s="181" t="s">
        <v>47</v>
      </c>
      <c r="C33" s="179"/>
      <c r="D33" s="183"/>
      <c r="E33" s="105"/>
      <c r="F33" s="178" t="e">
        <f>SUM(F30-F31)</f>
        <v>#NUM!</v>
      </c>
      <c r="G33" s="105"/>
      <c r="H33" s="174"/>
    </row>
    <row r="34" spans="1:8" ht="18" customHeight="1" x14ac:dyDescent="0.2">
      <c r="B34" s="181" t="s">
        <v>48</v>
      </c>
      <c r="C34" s="179"/>
      <c r="D34" s="183"/>
      <c r="E34" s="105"/>
      <c r="F34" s="178" t="e">
        <f>SUM(F33*12)</f>
        <v>#NUM!</v>
      </c>
      <c r="G34" s="105"/>
      <c r="H34" s="174"/>
    </row>
    <row r="41" spans="1:8" ht="48" customHeight="1" x14ac:dyDescent="0.2">
      <c r="A41" s="1"/>
      <c r="B41" s="255" t="s">
        <v>134</v>
      </c>
      <c r="C41" s="256"/>
      <c r="D41" s="256"/>
      <c r="E41" s="256"/>
      <c r="G41" s="1"/>
    </row>
  </sheetData>
  <sheetProtection sheet="1" objects="1" scenarios="1"/>
  <mergeCells count="2">
    <mergeCell ref="B3:C3"/>
    <mergeCell ref="B41:E41"/>
  </mergeCells>
  <phoneticPr fontId="2" type="noConversion"/>
  <hyperlinks>
    <hyperlink ref="H2" location="Home!A1" display="return: home page"/>
    <hyperlink ref="H19" r:id="rId1"/>
    <hyperlink ref="H20" r:id="rId2"/>
    <hyperlink ref="H18" r:id="rId3"/>
    <hyperlink ref="H24" r:id="rId4"/>
    <hyperlink ref="H23" r:id="rId5"/>
  </hyperlink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90"/>
  <sheetViews>
    <sheetView workbookViewId="0">
      <selection activeCell="E2" sqref="E2"/>
    </sheetView>
  </sheetViews>
  <sheetFormatPr defaultRowHeight="12.75" x14ac:dyDescent="0.2"/>
  <cols>
    <col min="1" max="1" width="4.5703125" style="1" customWidth="1"/>
    <col min="2" max="2" width="32.42578125" style="1" customWidth="1"/>
    <col min="3" max="3" width="15.42578125" style="1" customWidth="1"/>
    <col min="4" max="4" width="24.7109375" style="4" customWidth="1"/>
    <col min="5" max="9" width="12.7109375" style="1" customWidth="1"/>
    <col min="10" max="10" width="4.140625" style="1" customWidth="1"/>
    <col min="11" max="11" width="11.7109375" style="1" customWidth="1"/>
    <col min="12" max="16384" width="9.140625" style="1"/>
  </cols>
  <sheetData>
    <row r="2" spans="2:11" ht="18" x14ac:dyDescent="0.25">
      <c r="B2" s="15" t="s">
        <v>192</v>
      </c>
      <c r="E2" s="83" t="s">
        <v>19</v>
      </c>
    </row>
    <row r="3" spans="2:11" ht="26.25" customHeight="1" x14ac:dyDescent="0.2">
      <c r="B3" s="244" t="s">
        <v>256</v>
      </c>
      <c r="C3" s="245"/>
    </row>
    <row r="5" spans="2:11" ht="20.25" customHeight="1" x14ac:dyDescent="0.2">
      <c r="B5" s="3"/>
      <c r="C5" s="27" t="s">
        <v>7</v>
      </c>
      <c r="D5" s="10"/>
      <c r="E5" s="69" t="s">
        <v>192</v>
      </c>
      <c r="F5" s="68"/>
    </row>
    <row r="6" spans="2:11" ht="17.100000000000001" customHeight="1" x14ac:dyDescent="0.2">
      <c r="B6" s="90" t="s">
        <v>257</v>
      </c>
      <c r="C6" s="91"/>
    </row>
    <row r="7" spans="2:11" ht="17.100000000000001" customHeight="1" x14ac:dyDescent="0.2">
      <c r="B7" s="131" t="s">
        <v>4</v>
      </c>
      <c r="C7" s="128">
        <v>0</v>
      </c>
      <c r="E7" s="1" t="s">
        <v>193</v>
      </c>
    </row>
    <row r="8" spans="2:11" ht="17.100000000000001" customHeight="1" x14ac:dyDescent="0.2">
      <c r="B8" s="131"/>
      <c r="C8" s="132"/>
      <c r="E8" s="261" t="s">
        <v>194</v>
      </c>
      <c r="F8" s="261" t="s">
        <v>157</v>
      </c>
      <c r="G8" s="257" t="s">
        <v>195</v>
      </c>
      <c r="H8" s="257" t="s">
        <v>196</v>
      </c>
      <c r="I8" s="257" t="s">
        <v>197</v>
      </c>
      <c r="J8" s="67"/>
      <c r="K8" s="259" t="s">
        <v>198</v>
      </c>
    </row>
    <row r="9" spans="2:11" ht="17.100000000000001" customHeight="1" x14ac:dyDescent="0.2">
      <c r="B9" s="131" t="s">
        <v>5</v>
      </c>
      <c r="C9" s="129">
        <v>0</v>
      </c>
      <c r="E9" s="262"/>
      <c r="F9" s="262"/>
      <c r="G9" s="262"/>
      <c r="H9" s="258"/>
      <c r="I9" s="258"/>
      <c r="J9" s="67"/>
      <c r="K9" s="260"/>
    </row>
    <row r="10" spans="2:11" ht="17.100000000000001" customHeight="1" x14ac:dyDescent="0.2">
      <c r="B10" s="131"/>
      <c r="C10" s="132"/>
      <c r="E10" s="66"/>
      <c r="F10" s="66"/>
      <c r="G10" s="66"/>
      <c r="H10" s="67"/>
      <c r="I10" s="67"/>
      <c r="J10" s="67"/>
    </row>
    <row r="11" spans="2:11" ht="17.100000000000001" customHeight="1" x14ac:dyDescent="0.2">
      <c r="B11" s="131" t="s">
        <v>6</v>
      </c>
      <c r="C11" s="152">
        <v>0</v>
      </c>
      <c r="D11" s="145" t="s">
        <v>158</v>
      </c>
      <c r="E11" s="64" t="e">
        <f>SUM($C16-F11)</f>
        <v>#NUM!</v>
      </c>
      <c r="F11" s="65">
        <f>SUM($C7*$C9/12)</f>
        <v>0</v>
      </c>
      <c r="G11" s="65" t="e">
        <f>SUM($C7-E11-$C13-K11)</f>
        <v>#NUM!</v>
      </c>
      <c r="H11" s="65" t="e">
        <f>SUM(C13,E11)</f>
        <v>#NUM!</v>
      </c>
      <c r="I11" s="65">
        <f>SUM(F11)</f>
        <v>0</v>
      </c>
      <c r="J11" s="65"/>
      <c r="K11" s="63">
        <v>0</v>
      </c>
    </row>
    <row r="12" spans="2:11" ht="17.100000000000001" customHeight="1" x14ac:dyDescent="0.2">
      <c r="B12" s="131"/>
      <c r="C12" s="132"/>
      <c r="D12" s="146">
        <v>2</v>
      </c>
      <c r="E12" s="64" t="e">
        <f>IF(G11&lt;=0.001,0,SUM($C$16-F12))</f>
        <v>#NUM!</v>
      </c>
      <c r="F12" s="65" t="e">
        <f>SUM(G11*$C$9/12)</f>
        <v>#NUM!</v>
      </c>
      <c r="G12" s="65" t="e">
        <f>IF(SUM(G11-E12-$C$13-K12)&lt;=0.001,0,SUM(G11-E12-$C$13-K12))</f>
        <v>#NUM!</v>
      </c>
      <c r="H12" s="65" t="e">
        <f>IF($G11&lt;=0.001,0,SUM(E12,H11,$C$13))</f>
        <v>#NUM!</v>
      </c>
      <c r="I12" s="65" t="e">
        <f>IF($G11&lt;=0.001,0,SUM(F12,I11))</f>
        <v>#NUM!</v>
      </c>
      <c r="J12" s="65"/>
      <c r="K12" s="63">
        <v>0</v>
      </c>
    </row>
    <row r="13" spans="2:11" ht="17.100000000000001" customHeight="1" x14ac:dyDescent="0.2">
      <c r="B13" s="131" t="s">
        <v>191</v>
      </c>
      <c r="C13" s="153">
        <v>0</v>
      </c>
      <c r="D13" s="146">
        <v>3</v>
      </c>
      <c r="E13" s="64" t="e">
        <f t="shared" ref="E13:E76" si="0">IF(G12&lt;=0.001,0,SUM($C$16-F13))</f>
        <v>#NUM!</v>
      </c>
      <c r="F13" s="65" t="e">
        <f t="shared" ref="F13:F76" si="1">SUM(G12*$C$9/12)</f>
        <v>#NUM!</v>
      </c>
      <c r="G13" s="65" t="e">
        <f t="shared" ref="G13:G76" si="2">IF(SUM(G12-E13-$C$13-K13)&lt;=0.001,0,SUM(G12-E13-$C$13-K13))</f>
        <v>#NUM!</v>
      </c>
      <c r="H13" s="65" t="e">
        <f t="shared" ref="H13:H76" si="3">IF($G12&lt;=0.001,0,SUM(E13,H12,$C$13))</f>
        <v>#NUM!</v>
      </c>
      <c r="I13" s="65" t="e">
        <f t="shared" ref="I13:I76" si="4">IF($G12&lt;=0.001,0,SUM(F13,I12))</f>
        <v>#NUM!</v>
      </c>
      <c r="J13" s="65"/>
      <c r="K13" s="63">
        <v>0</v>
      </c>
    </row>
    <row r="14" spans="2:11" ht="17.100000000000001" customHeight="1" x14ac:dyDescent="0.2">
      <c r="B14" s="96"/>
      <c r="C14" s="97"/>
      <c r="D14" s="146">
        <v>4</v>
      </c>
      <c r="E14" s="64" t="e">
        <f t="shared" si="0"/>
        <v>#NUM!</v>
      </c>
      <c r="F14" s="65" t="e">
        <f t="shared" si="1"/>
        <v>#NUM!</v>
      </c>
      <c r="G14" s="65" t="e">
        <f t="shared" si="2"/>
        <v>#NUM!</v>
      </c>
      <c r="H14" s="65" t="e">
        <f t="shared" si="3"/>
        <v>#NUM!</v>
      </c>
      <c r="I14" s="65" t="e">
        <f t="shared" si="4"/>
        <v>#NUM!</v>
      </c>
      <c r="J14" s="65"/>
      <c r="K14" s="63">
        <v>0</v>
      </c>
    </row>
    <row r="15" spans="2:11" ht="17.100000000000001" customHeight="1" x14ac:dyDescent="0.2">
      <c r="B15" s="98"/>
      <c r="C15" s="98"/>
      <c r="D15" s="146">
        <v>5</v>
      </c>
      <c r="E15" s="64" t="e">
        <f t="shared" si="0"/>
        <v>#NUM!</v>
      </c>
      <c r="F15" s="65" t="e">
        <f t="shared" si="1"/>
        <v>#NUM!</v>
      </c>
      <c r="G15" s="65" t="e">
        <f t="shared" si="2"/>
        <v>#NUM!</v>
      </c>
      <c r="H15" s="65" t="e">
        <f t="shared" si="3"/>
        <v>#NUM!</v>
      </c>
      <c r="I15" s="65" t="e">
        <f t="shared" si="4"/>
        <v>#NUM!</v>
      </c>
      <c r="J15" s="65"/>
      <c r="K15" s="63">
        <v>0</v>
      </c>
    </row>
    <row r="16" spans="2:11" ht="17.100000000000001" customHeight="1" x14ac:dyDescent="0.2">
      <c r="B16" s="99" t="s">
        <v>16</v>
      </c>
      <c r="C16" s="100" t="e">
        <f>PMT(C9/12,C11*12,-(C7))</f>
        <v>#NUM!</v>
      </c>
      <c r="D16" s="146">
        <v>6</v>
      </c>
      <c r="E16" s="64" t="e">
        <f t="shared" si="0"/>
        <v>#NUM!</v>
      </c>
      <c r="F16" s="65" t="e">
        <f t="shared" si="1"/>
        <v>#NUM!</v>
      </c>
      <c r="G16" s="65" t="e">
        <f t="shared" si="2"/>
        <v>#NUM!</v>
      </c>
      <c r="H16" s="65" t="e">
        <f t="shared" si="3"/>
        <v>#NUM!</v>
      </c>
      <c r="I16" s="65" t="e">
        <f t="shared" si="4"/>
        <v>#NUM!</v>
      </c>
      <c r="J16" s="65"/>
      <c r="K16" s="63">
        <v>0</v>
      </c>
    </row>
    <row r="17" spans="2:11" ht="17.100000000000001" customHeight="1" x14ac:dyDescent="0.2">
      <c r="B17" s="116"/>
      <c r="C17" s="116"/>
      <c r="D17" s="146">
        <v>7</v>
      </c>
      <c r="E17" s="64" t="e">
        <f t="shared" si="0"/>
        <v>#NUM!</v>
      </c>
      <c r="F17" s="65" t="e">
        <f t="shared" si="1"/>
        <v>#NUM!</v>
      </c>
      <c r="G17" s="65" t="e">
        <f t="shared" si="2"/>
        <v>#NUM!</v>
      </c>
      <c r="H17" s="65" t="e">
        <f t="shared" si="3"/>
        <v>#NUM!</v>
      </c>
      <c r="I17" s="65" t="e">
        <f t="shared" si="4"/>
        <v>#NUM!</v>
      </c>
      <c r="J17" s="65"/>
      <c r="K17" s="63">
        <v>0</v>
      </c>
    </row>
    <row r="18" spans="2:11" ht="17.100000000000001" customHeight="1" x14ac:dyDescent="0.2">
      <c r="B18" s="99" t="s">
        <v>197</v>
      </c>
      <c r="C18" s="100" t="e">
        <f>SUM(F11:F490)</f>
        <v>#NUM!</v>
      </c>
      <c r="D18" s="146">
        <v>8</v>
      </c>
      <c r="E18" s="64" t="e">
        <f t="shared" si="0"/>
        <v>#NUM!</v>
      </c>
      <c r="F18" s="65" t="e">
        <f t="shared" si="1"/>
        <v>#NUM!</v>
      </c>
      <c r="G18" s="65" t="e">
        <f t="shared" si="2"/>
        <v>#NUM!</v>
      </c>
      <c r="H18" s="65" t="e">
        <f t="shared" si="3"/>
        <v>#NUM!</v>
      </c>
      <c r="I18" s="65" t="e">
        <f t="shared" si="4"/>
        <v>#NUM!</v>
      </c>
      <c r="J18" s="65"/>
      <c r="K18" s="63">
        <v>0</v>
      </c>
    </row>
    <row r="19" spans="2:11" ht="17.100000000000001" customHeight="1" x14ac:dyDescent="0.2">
      <c r="D19" s="146">
        <v>9</v>
      </c>
      <c r="E19" s="64" t="e">
        <f t="shared" si="0"/>
        <v>#NUM!</v>
      </c>
      <c r="F19" s="65" t="e">
        <f t="shared" si="1"/>
        <v>#NUM!</v>
      </c>
      <c r="G19" s="65" t="e">
        <f t="shared" si="2"/>
        <v>#NUM!</v>
      </c>
      <c r="H19" s="65" t="e">
        <f t="shared" si="3"/>
        <v>#NUM!</v>
      </c>
      <c r="I19" s="65" t="e">
        <f t="shared" si="4"/>
        <v>#NUM!</v>
      </c>
      <c r="J19" s="65"/>
      <c r="K19" s="63">
        <v>0</v>
      </c>
    </row>
    <row r="20" spans="2:11" ht="17.100000000000001" customHeight="1" x14ac:dyDescent="0.2">
      <c r="D20" s="146">
        <v>10</v>
      </c>
      <c r="E20" s="64" t="e">
        <f t="shared" si="0"/>
        <v>#NUM!</v>
      </c>
      <c r="F20" s="65" t="e">
        <f t="shared" si="1"/>
        <v>#NUM!</v>
      </c>
      <c r="G20" s="65" t="e">
        <f t="shared" si="2"/>
        <v>#NUM!</v>
      </c>
      <c r="H20" s="65" t="e">
        <f t="shared" si="3"/>
        <v>#NUM!</v>
      </c>
      <c r="I20" s="65" t="e">
        <f t="shared" si="4"/>
        <v>#NUM!</v>
      </c>
      <c r="J20" s="65"/>
      <c r="K20" s="63">
        <v>0</v>
      </c>
    </row>
    <row r="21" spans="2:11" ht="17.100000000000001" customHeight="1" x14ac:dyDescent="0.2">
      <c r="D21" s="146">
        <v>11</v>
      </c>
      <c r="E21" s="64" t="e">
        <f t="shared" si="0"/>
        <v>#NUM!</v>
      </c>
      <c r="F21" s="65" t="e">
        <f t="shared" si="1"/>
        <v>#NUM!</v>
      </c>
      <c r="G21" s="65" t="e">
        <f t="shared" si="2"/>
        <v>#NUM!</v>
      </c>
      <c r="H21" s="65" t="e">
        <f t="shared" si="3"/>
        <v>#NUM!</v>
      </c>
      <c r="I21" s="65" t="e">
        <f t="shared" si="4"/>
        <v>#NUM!</v>
      </c>
      <c r="J21" s="65"/>
      <c r="K21" s="63">
        <v>0</v>
      </c>
    </row>
    <row r="22" spans="2:11" ht="17.100000000000001" customHeight="1" x14ac:dyDescent="0.2">
      <c r="B22" s="82" t="s">
        <v>20</v>
      </c>
      <c r="D22" s="147" t="s">
        <v>159</v>
      </c>
      <c r="E22" s="64" t="e">
        <f t="shared" si="0"/>
        <v>#NUM!</v>
      </c>
      <c r="F22" s="65" t="e">
        <f t="shared" si="1"/>
        <v>#NUM!</v>
      </c>
      <c r="G22" s="65" t="e">
        <f t="shared" si="2"/>
        <v>#NUM!</v>
      </c>
      <c r="H22" s="65" t="e">
        <f t="shared" si="3"/>
        <v>#NUM!</v>
      </c>
      <c r="I22" s="65" t="e">
        <f t="shared" si="4"/>
        <v>#NUM!</v>
      </c>
      <c r="J22" s="65"/>
      <c r="K22" s="63">
        <v>0</v>
      </c>
    </row>
    <row r="23" spans="2:11" ht="17.100000000000001" customHeight="1" x14ac:dyDescent="0.2">
      <c r="D23" s="146">
        <v>13</v>
      </c>
      <c r="E23" s="64" t="e">
        <f t="shared" si="0"/>
        <v>#NUM!</v>
      </c>
      <c r="F23" s="65" t="e">
        <f t="shared" si="1"/>
        <v>#NUM!</v>
      </c>
      <c r="G23" s="65" t="e">
        <f t="shared" si="2"/>
        <v>#NUM!</v>
      </c>
      <c r="H23" s="65" t="e">
        <f t="shared" si="3"/>
        <v>#NUM!</v>
      </c>
      <c r="I23" s="65" t="e">
        <f t="shared" si="4"/>
        <v>#NUM!</v>
      </c>
      <c r="J23" s="65"/>
      <c r="K23" s="63">
        <v>0</v>
      </c>
    </row>
    <row r="24" spans="2:11" ht="17.100000000000001" customHeight="1" x14ac:dyDescent="0.2">
      <c r="D24" s="146">
        <v>14</v>
      </c>
      <c r="E24" s="64" t="e">
        <f t="shared" si="0"/>
        <v>#NUM!</v>
      </c>
      <c r="F24" s="65" t="e">
        <f t="shared" si="1"/>
        <v>#NUM!</v>
      </c>
      <c r="G24" s="65" t="e">
        <f t="shared" si="2"/>
        <v>#NUM!</v>
      </c>
      <c r="H24" s="65" t="e">
        <f t="shared" si="3"/>
        <v>#NUM!</v>
      </c>
      <c r="I24" s="65" t="e">
        <f t="shared" si="4"/>
        <v>#NUM!</v>
      </c>
      <c r="J24" s="65"/>
      <c r="K24" s="63">
        <v>0</v>
      </c>
    </row>
    <row r="25" spans="2:11" ht="17.100000000000001" customHeight="1" x14ac:dyDescent="0.2">
      <c r="D25" s="146">
        <v>15</v>
      </c>
      <c r="E25" s="64" t="e">
        <f t="shared" si="0"/>
        <v>#NUM!</v>
      </c>
      <c r="F25" s="65" t="e">
        <f t="shared" si="1"/>
        <v>#NUM!</v>
      </c>
      <c r="G25" s="65" t="e">
        <f t="shared" si="2"/>
        <v>#NUM!</v>
      </c>
      <c r="H25" s="65" t="e">
        <f t="shared" si="3"/>
        <v>#NUM!</v>
      </c>
      <c r="I25" s="65" t="e">
        <f t="shared" si="4"/>
        <v>#NUM!</v>
      </c>
      <c r="J25" s="65"/>
      <c r="K25" s="63">
        <v>0</v>
      </c>
    </row>
    <row r="26" spans="2:11" ht="17.100000000000001" customHeight="1" x14ac:dyDescent="0.2">
      <c r="D26" s="146">
        <v>16</v>
      </c>
      <c r="E26" s="64" t="e">
        <f t="shared" si="0"/>
        <v>#NUM!</v>
      </c>
      <c r="F26" s="65" t="e">
        <f t="shared" si="1"/>
        <v>#NUM!</v>
      </c>
      <c r="G26" s="65" t="e">
        <f t="shared" si="2"/>
        <v>#NUM!</v>
      </c>
      <c r="H26" s="65" t="e">
        <f t="shared" si="3"/>
        <v>#NUM!</v>
      </c>
      <c r="I26" s="65" t="e">
        <f t="shared" si="4"/>
        <v>#NUM!</v>
      </c>
      <c r="J26" s="65"/>
      <c r="K26" s="63">
        <v>0</v>
      </c>
    </row>
    <row r="27" spans="2:11" ht="17.100000000000001" customHeight="1" x14ac:dyDescent="0.2">
      <c r="D27" s="146">
        <v>17</v>
      </c>
      <c r="E27" s="64" t="e">
        <f t="shared" si="0"/>
        <v>#NUM!</v>
      </c>
      <c r="F27" s="65" t="e">
        <f t="shared" si="1"/>
        <v>#NUM!</v>
      </c>
      <c r="G27" s="65" t="e">
        <f t="shared" si="2"/>
        <v>#NUM!</v>
      </c>
      <c r="H27" s="65" t="e">
        <f t="shared" si="3"/>
        <v>#NUM!</v>
      </c>
      <c r="I27" s="65" t="e">
        <f t="shared" si="4"/>
        <v>#NUM!</v>
      </c>
      <c r="J27" s="65"/>
      <c r="K27" s="63">
        <v>0</v>
      </c>
    </row>
    <row r="28" spans="2:11" ht="17.100000000000001" customHeight="1" x14ac:dyDescent="0.2">
      <c r="D28" s="146">
        <v>18</v>
      </c>
      <c r="E28" s="64" t="e">
        <f t="shared" si="0"/>
        <v>#NUM!</v>
      </c>
      <c r="F28" s="65" t="e">
        <f t="shared" si="1"/>
        <v>#NUM!</v>
      </c>
      <c r="G28" s="65" t="e">
        <f t="shared" si="2"/>
        <v>#NUM!</v>
      </c>
      <c r="H28" s="65" t="e">
        <f t="shared" si="3"/>
        <v>#NUM!</v>
      </c>
      <c r="I28" s="65" t="e">
        <f t="shared" si="4"/>
        <v>#NUM!</v>
      </c>
      <c r="J28" s="65"/>
      <c r="K28" s="63">
        <v>0</v>
      </c>
    </row>
    <row r="29" spans="2:11" ht="17.100000000000001" customHeight="1" x14ac:dyDescent="0.2">
      <c r="D29" s="146">
        <v>19</v>
      </c>
      <c r="E29" s="64" t="e">
        <f t="shared" si="0"/>
        <v>#NUM!</v>
      </c>
      <c r="F29" s="65" t="e">
        <f t="shared" si="1"/>
        <v>#NUM!</v>
      </c>
      <c r="G29" s="65" t="e">
        <f t="shared" si="2"/>
        <v>#NUM!</v>
      </c>
      <c r="H29" s="65" t="e">
        <f t="shared" si="3"/>
        <v>#NUM!</v>
      </c>
      <c r="I29" s="65" t="e">
        <f t="shared" si="4"/>
        <v>#NUM!</v>
      </c>
      <c r="J29" s="65"/>
      <c r="K29" s="63">
        <v>0</v>
      </c>
    </row>
    <row r="30" spans="2:11" ht="17.100000000000001" customHeight="1" x14ac:dyDescent="0.2">
      <c r="B30" s="244" t="s">
        <v>134</v>
      </c>
      <c r="D30" s="146">
        <v>20</v>
      </c>
      <c r="E30" s="64" t="e">
        <f t="shared" si="0"/>
        <v>#NUM!</v>
      </c>
      <c r="F30" s="65" t="e">
        <f t="shared" si="1"/>
        <v>#NUM!</v>
      </c>
      <c r="G30" s="65" t="e">
        <f t="shared" si="2"/>
        <v>#NUM!</v>
      </c>
      <c r="H30" s="65" t="e">
        <f t="shared" si="3"/>
        <v>#NUM!</v>
      </c>
      <c r="I30" s="65" t="e">
        <f t="shared" si="4"/>
        <v>#NUM!</v>
      </c>
      <c r="J30" s="65"/>
      <c r="K30" s="63">
        <v>0</v>
      </c>
    </row>
    <row r="31" spans="2:11" ht="17.100000000000001" customHeight="1" x14ac:dyDescent="0.2">
      <c r="B31" s="244"/>
      <c r="D31" s="146">
        <v>21</v>
      </c>
      <c r="E31" s="64" t="e">
        <f t="shared" si="0"/>
        <v>#NUM!</v>
      </c>
      <c r="F31" s="65" t="e">
        <f t="shared" si="1"/>
        <v>#NUM!</v>
      </c>
      <c r="G31" s="65" t="e">
        <f t="shared" si="2"/>
        <v>#NUM!</v>
      </c>
      <c r="H31" s="65" t="e">
        <f t="shared" si="3"/>
        <v>#NUM!</v>
      </c>
      <c r="I31" s="65" t="e">
        <f t="shared" si="4"/>
        <v>#NUM!</v>
      </c>
      <c r="J31" s="65"/>
      <c r="K31" s="63">
        <v>0</v>
      </c>
    </row>
    <row r="32" spans="2:11" ht="17.100000000000001" customHeight="1" x14ac:dyDescent="0.2">
      <c r="B32" s="244"/>
      <c r="D32" s="146">
        <v>22</v>
      </c>
      <c r="E32" s="64" t="e">
        <f t="shared" si="0"/>
        <v>#NUM!</v>
      </c>
      <c r="F32" s="65" t="e">
        <f t="shared" si="1"/>
        <v>#NUM!</v>
      </c>
      <c r="G32" s="65" t="e">
        <f t="shared" si="2"/>
        <v>#NUM!</v>
      </c>
      <c r="H32" s="65" t="e">
        <f t="shared" si="3"/>
        <v>#NUM!</v>
      </c>
      <c r="I32" s="65" t="e">
        <f t="shared" si="4"/>
        <v>#NUM!</v>
      </c>
      <c r="J32" s="65"/>
      <c r="K32" s="63">
        <v>0</v>
      </c>
    </row>
    <row r="33" spans="2:11" ht="17.100000000000001" customHeight="1" x14ac:dyDescent="0.2">
      <c r="B33" s="244"/>
      <c r="D33" s="146">
        <v>23</v>
      </c>
      <c r="E33" s="64" t="e">
        <f t="shared" si="0"/>
        <v>#NUM!</v>
      </c>
      <c r="F33" s="65" t="e">
        <f t="shared" si="1"/>
        <v>#NUM!</v>
      </c>
      <c r="G33" s="65" t="e">
        <f t="shared" si="2"/>
        <v>#NUM!</v>
      </c>
      <c r="H33" s="65" t="e">
        <f t="shared" si="3"/>
        <v>#NUM!</v>
      </c>
      <c r="I33" s="65" t="e">
        <f t="shared" si="4"/>
        <v>#NUM!</v>
      </c>
      <c r="J33" s="65"/>
      <c r="K33" s="63">
        <v>0</v>
      </c>
    </row>
    <row r="34" spans="2:11" ht="17.100000000000001" customHeight="1" x14ac:dyDescent="0.2">
      <c r="B34" s="244"/>
      <c r="D34" s="147" t="s">
        <v>160</v>
      </c>
      <c r="E34" s="64" t="e">
        <f t="shared" si="0"/>
        <v>#NUM!</v>
      </c>
      <c r="F34" s="65" t="e">
        <f t="shared" si="1"/>
        <v>#NUM!</v>
      </c>
      <c r="G34" s="65" t="e">
        <f t="shared" si="2"/>
        <v>#NUM!</v>
      </c>
      <c r="H34" s="65" t="e">
        <f t="shared" si="3"/>
        <v>#NUM!</v>
      </c>
      <c r="I34" s="65" t="e">
        <f t="shared" si="4"/>
        <v>#NUM!</v>
      </c>
      <c r="J34" s="65"/>
      <c r="K34" s="63">
        <v>0</v>
      </c>
    </row>
    <row r="35" spans="2:11" ht="17.100000000000001" customHeight="1" x14ac:dyDescent="0.2">
      <c r="B35" s="245"/>
      <c r="D35" s="146">
        <v>25</v>
      </c>
      <c r="E35" s="64" t="e">
        <f t="shared" si="0"/>
        <v>#NUM!</v>
      </c>
      <c r="F35" s="65" t="e">
        <f t="shared" si="1"/>
        <v>#NUM!</v>
      </c>
      <c r="G35" s="65" t="e">
        <f t="shared" si="2"/>
        <v>#NUM!</v>
      </c>
      <c r="H35" s="65" t="e">
        <f t="shared" si="3"/>
        <v>#NUM!</v>
      </c>
      <c r="I35" s="65" t="e">
        <f t="shared" si="4"/>
        <v>#NUM!</v>
      </c>
      <c r="J35" s="65"/>
      <c r="K35" s="63">
        <v>0</v>
      </c>
    </row>
    <row r="36" spans="2:11" ht="17.100000000000001" customHeight="1" x14ac:dyDescent="0.2">
      <c r="D36" s="146">
        <v>26</v>
      </c>
      <c r="E36" s="64" t="e">
        <f t="shared" si="0"/>
        <v>#NUM!</v>
      </c>
      <c r="F36" s="65" t="e">
        <f t="shared" si="1"/>
        <v>#NUM!</v>
      </c>
      <c r="G36" s="65" t="e">
        <f t="shared" si="2"/>
        <v>#NUM!</v>
      </c>
      <c r="H36" s="65" t="e">
        <f t="shared" si="3"/>
        <v>#NUM!</v>
      </c>
      <c r="I36" s="65" t="e">
        <f t="shared" si="4"/>
        <v>#NUM!</v>
      </c>
      <c r="J36" s="65"/>
      <c r="K36" s="63">
        <v>0</v>
      </c>
    </row>
    <row r="37" spans="2:11" ht="17.100000000000001" customHeight="1" x14ac:dyDescent="0.2">
      <c r="D37" s="146">
        <v>27</v>
      </c>
      <c r="E37" s="64" t="e">
        <f t="shared" si="0"/>
        <v>#NUM!</v>
      </c>
      <c r="F37" s="65" t="e">
        <f t="shared" si="1"/>
        <v>#NUM!</v>
      </c>
      <c r="G37" s="65" t="e">
        <f t="shared" si="2"/>
        <v>#NUM!</v>
      </c>
      <c r="H37" s="65" t="e">
        <f t="shared" si="3"/>
        <v>#NUM!</v>
      </c>
      <c r="I37" s="65" t="e">
        <f t="shared" si="4"/>
        <v>#NUM!</v>
      </c>
      <c r="J37" s="65"/>
      <c r="K37" s="63">
        <v>0</v>
      </c>
    </row>
    <row r="38" spans="2:11" ht="17.100000000000001" customHeight="1" x14ac:dyDescent="0.2">
      <c r="D38" s="146">
        <v>28</v>
      </c>
      <c r="E38" s="64" t="e">
        <f t="shared" si="0"/>
        <v>#NUM!</v>
      </c>
      <c r="F38" s="65" t="e">
        <f t="shared" si="1"/>
        <v>#NUM!</v>
      </c>
      <c r="G38" s="65" t="e">
        <f t="shared" si="2"/>
        <v>#NUM!</v>
      </c>
      <c r="H38" s="65" t="e">
        <f t="shared" si="3"/>
        <v>#NUM!</v>
      </c>
      <c r="I38" s="65" t="e">
        <f t="shared" si="4"/>
        <v>#NUM!</v>
      </c>
      <c r="J38" s="65"/>
      <c r="K38" s="63">
        <v>0</v>
      </c>
    </row>
    <row r="39" spans="2:11" ht="17.100000000000001" customHeight="1" x14ac:dyDescent="0.2">
      <c r="D39" s="146">
        <v>29</v>
      </c>
      <c r="E39" s="64" t="e">
        <f t="shared" si="0"/>
        <v>#NUM!</v>
      </c>
      <c r="F39" s="65" t="e">
        <f t="shared" si="1"/>
        <v>#NUM!</v>
      </c>
      <c r="G39" s="65" t="e">
        <f t="shared" si="2"/>
        <v>#NUM!</v>
      </c>
      <c r="H39" s="65" t="e">
        <f t="shared" si="3"/>
        <v>#NUM!</v>
      </c>
      <c r="I39" s="65" t="e">
        <f t="shared" si="4"/>
        <v>#NUM!</v>
      </c>
      <c r="J39" s="65"/>
      <c r="K39" s="63">
        <v>0</v>
      </c>
    </row>
    <row r="40" spans="2:11" ht="17.100000000000001" customHeight="1" x14ac:dyDescent="0.2">
      <c r="D40" s="146">
        <v>30</v>
      </c>
      <c r="E40" s="64" t="e">
        <f t="shared" si="0"/>
        <v>#NUM!</v>
      </c>
      <c r="F40" s="65" t="e">
        <f t="shared" si="1"/>
        <v>#NUM!</v>
      </c>
      <c r="G40" s="65" t="e">
        <f t="shared" si="2"/>
        <v>#NUM!</v>
      </c>
      <c r="H40" s="65" t="e">
        <f t="shared" si="3"/>
        <v>#NUM!</v>
      </c>
      <c r="I40" s="65" t="e">
        <f t="shared" si="4"/>
        <v>#NUM!</v>
      </c>
      <c r="J40" s="65"/>
      <c r="K40" s="63">
        <v>0</v>
      </c>
    </row>
    <row r="41" spans="2:11" ht="17.100000000000001" customHeight="1" x14ac:dyDescent="0.2">
      <c r="D41" s="146">
        <v>31</v>
      </c>
      <c r="E41" s="64" t="e">
        <f t="shared" si="0"/>
        <v>#NUM!</v>
      </c>
      <c r="F41" s="65" t="e">
        <f t="shared" si="1"/>
        <v>#NUM!</v>
      </c>
      <c r="G41" s="65" t="e">
        <f t="shared" si="2"/>
        <v>#NUM!</v>
      </c>
      <c r="H41" s="65" t="e">
        <f t="shared" si="3"/>
        <v>#NUM!</v>
      </c>
      <c r="I41" s="65" t="e">
        <f t="shared" si="4"/>
        <v>#NUM!</v>
      </c>
      <c r="J41" s="65"/>
      <c r="K41" s="63">
        <v>0</v>
      </c>
    </row>
    <row r="42" spans="2:11" ht="17.100000000000001" customHeight="1" x14ac:dyDescent="0.2">
      <c r="D42" s="146">
        <v>32</v>
      </c>
      <c r="E42" s="64" t="e">
        <f t="shared" si="0"/>
        <v>#NUM!</v>
      </c>
      <c r="F42" s="65" t="e">
        <f t="shared" si="1"/>
        <v>#NUM!</v>
      </c>
      <c r="G42" s="65" t="e">
        <f t="shared" si="2"/>
        <v>#NUM!</v>
      </c>
      <c r="H42" s="65" t="e">
        <f t="shared" si="3"/>
        <v>#NUM!</v>
      </c>
      <c r="I42" s="65" t="e">
        <f t="shared" si="4"/>
        <v>#NUM!</v>
      </c>
      <c r="J42" s="65"/>
      <c r="K42" s="63">
        <v>0</v>
      </c>
    </row>
    <row r="43" spans="2:11" ht="17.100000000000001" customHeight="1" x14ac:dyDescent="0.2">
      <c r="D43" s="146">
        <v>33</v>
      </c>
      <c r="E43" s="64" t="e">
        <f t="shared" si="0"/>
        <v>#NUM!</v>
      </c>
      <c r="F43" s="65" t="e">
        <f t="shared" si="1"/>
        <v>#NUM!</v>
      </c>
      <c r="G43" s="65" t="e">
        <f t="shared" si="2"/>
        <v>#NUM!</v>
      </c>
      <c r="H43" s="65" t="e">
        <f t="shared" si="3"/>
        <v>#NUM!</v>
      </c>
      <c r="I43" s="65" t="e">
        <f t="shared" si="4"/>
        <v>#NUM!</v>
      </c>
      <c r="J43" s="65"/>
      <c r="K43" s="63">
        <v>0</v>
      </c>
    </row>
    <row r="44" spans="2:11" ht="17.100000000000001" customHeight="1" x14ac:dyDescent="0.2">
      <c r="D44" s="146">
        <v>34</v>
      </c>
      <c r="E44" s="64" t="e">
        <f t="shared" si="0"/>
        <v>#NUM!</v>
      </c>
      <c r="F44" s="65" t="e">
        <f t="shared" si="1"/>
        <v>#NUM!</v>
      </c>
      <c r="G44" s="65" t="e">
        <f t="shared" si="2"/>
        <v>#NUM!</v>
      </c>
      <c r="H44" s="65" t="e">
        <f t="shared" si="3"/>
        <v>#NUM!</v>
      </c>
      <c r="I44" s="65" t="e">
        <f t="shared" si="4"/>
        <v>#NUM!</v>
      </c>
      <c r="J44" s="65"/>
      <c r="K44" s="63">
        <v>0</v>
      </c>
    </row>
    <row r="45" spans="2:11" ht="17.100000000000001" customHeight="1" x14ac:dyDescent="0.2">
      <c r="D45" s="146">
        <v>35</v>
      </c>
      <c r="E45" s="64" t="e">
        <f t="shared" si="0"/>
        <v>#NUM!</v>
      </c>
      <c r="F45" s="65" t="e">
        <f t="shared" si="1"/>
        <v>#NUM!</v>
      </c>
      <c r="G45" s="65" t="e">
        <f t="shared" si="2"/>
        <v>#NUM!</v>
      </c>
      <c r="H45" s="65" t="e">
        <f t="shared" si="3"/>
        <v>#NUM!</v>
      </c>
      <c r="I45" s="65" t="e">
        <f t="shared" si="4"/>
        <v>#NUM!</v>
      </c>
      <c r="J45" s="65"/>
      <c r="K45" s="63">
        <v>0</v>
      </c>
    </row>
    <row r="46" spans="2:11" ht="17.100000000000001" customHeight="1" x14ac:dyDescent="0.2">
      <c r="D46" s="147" t="s">
        <v>161</v>
      </c>
      <c r="E46" s="64" t="e">
        <f t="shared" si="0"/>
        <v>#NUM!</v>
      </c>
      <c r="F46" s="65" t="e">
        <f t="shared" si="1"/>
        <v>#NUM!</v>
      </c>
      <c r="G46" s="65" t="e">
        <f t="shared" si="2"/>
        <v>#NUM!</v>
      </c>
      <c r="H46" s="65" t="e">
        <f t="shared" si="3"/>
        <v>#NUM!</v>
      </c>
      <c r="I46" s="65" t="e">
        <f t="shared" si="4"/>
        <v>#NUM!</v>
      </c>
      <c r="J46" s="65"/>
      <c r="K46" s="63">
        <v>0</v>
      </c>
    </row>
    <row r="47" spans="2:11" ht="17.100000000000001" customHeight="1" x14ac:dyDescent="0.2">
      <c r="D47" s="146">
        <v>37</v>
      </c>
      <c r="E47" s="64" t="e">
        <f t="shared" si="0"/>
        <v>#NUM!</v>
      </c>
      <c r="F47" s="65" t="e">
        <f t="shared" si="1"/>
        <v>#NUM!</v>
      </c>
      <c r="G47" s="65" t="e">
        <f t="shared" si="2"/>
        <v>#NUM!</v>
      </c>
      <c r="H47" s="65" t="e">
        <f t="shared" si="3"/>
        <v>#NUM!</v>
      </c>
      <c r="I47" s="65" t="e">
        <f t="shared" si="4"/>
        <v>#NUM!</v>
      </c>
      <c r="J47" s="65"/>
      <c r="K47" s="63">
        <v>0</v>
      </c>
    </row>
    <row r="48" spans="2:11" ht="17.100000000000001" customHeight="1" x14ac:dyDescent="0.2">
      <c r="D48" s="146">
        <v>38</v>
      </c>
      <c r="E48" s="64" t="e">
        <f t="shared" si="0"/>
        <v>#NUM!</v>
      </c>
      <c r="F48" s="65" t="e">
        <f t="shared" si="1"/>
        <v>#NUM!</v>
      </c>
      <c r="G48" s="65" t="e">
        <f t="shared" si="2"/>
        <v>#NUM!</v>
      </c>
      <c r="H48" s="65" t="e">
        <f t="shared" si="3"/>
        <v>#NUM!</v>
      </c>
      <c r="I48" s="65" t="e">
        <f t="shared" si="4"/>
        <v>#NUM!</v>
      </c>
      <c r="J48" s="65"/>
      <c r="K48" s="63">
        <v>0</v>
      </c>
    </row>
    <row r="49" spans="4:11" ht="17.100000000000001" customHeight="1" x14ac:dyDescent="0.2">
      <c r="D49" s="146">
        <v>39</v>
      </c>
      <c r="E49" s="64" t="e">
        <f t="shared" si="0"/>
        <v>#NUM!</v>
      </c>
      <c r="F49" s="65" t="e">
        <f t="shared" si="1"/>
        <v>#NUM!</v>
      </c>
      <c r="G49" s="65" t="e">
        <f t="shared" si="2"/>
        <v>#NUM!</v>
      </c>
      <c r="H49" s="65" t="e">
        <f t="shared" si="3"/>
        <v>#NUM!</v>
      </c>
      <c r="I49" s="65" t="e">
        <f t="shared" si="4"/>
        <v>#NUM!</v>
      </c>
      <c r="J49" s="65"/>
      <c r="K49" s="63">
        <v>0</v>
      </c>
    </row>
    <row r="50" spans="4:11" ht="17.100000000000001" customHeight="1" x14ac:dyDescent="0.2">
      <c r="D50" s="146">
        <v>40</v>
      </c>
      <c r="E50" s="64" t="e">
        <f t="shared" si="0"/>
        <v>#NUM!</v>
      </c>
      <c r="F50" s="65" t="e">
        <f t="shared" si="1"/>
        <v>#NUM!</v>
      </c>
      <c r="G50" s="65" t="e">
        <f t="shared" si="2"/>
        <v>#NUM!</v>
      </c>
      <c r="H50" s="65" t="e">
        <f t="shared" si="3"/>
        <v>#NUM!</v>
      </c>
      <c r="I50" s="65" t="e">
        <f t="shared" si="4"/>
        <v>#NUM!</v>
      </c>
      <c r="J50" s="65"/>
      <c r="K50" s="63">
        <v>0</v>
      </c>
    </row>
    <row r="51" spans="4:11" ht="17.100000000000001" customHeight="1" x14ac:dyDescent="0.2">
      <c r="D51" s="146">
        <v>41</v>
      </c>
      <c r="E51" s="64" t="e">
        <f t="shared" si="0"/>
        <v>#NUM!</v>
      </c>
      <c r="F51" s="65" t="e">
        <f t="shared" si="1"/>
        <v>#NUM!</v>
      </c>
      <c r="G51" s="65" t="e">
        <f t="shared" si="2"/>
        <v>#NUM!</v>
      </c>
      <c r="H51" s="65" t="e">
        <f t="shared" si="3"/>
        <v>#NUM!</v>
      </c>
      <c r="I51" s="65" t="e">
        <f t="shared" si="4"/>
        <v>#NUM!</v>
      </c>
      <c r="J51" s="65"/>
      <c r="K51" s="63">
        <v>0</v>
      </c>
    </row>
    <row r="52" spans="4:11" ht="17.100000000000001" customHeight="1" x14ac:dyDescent="0.2">
      <c r="D52" s="146">
        <v>42</v>
      </c>
      <c r="E52" s="64" t="e">
        <f t="shared" si="0"/>
        <v>#NUM!</v>
      </c>
      <c r="F52" s="65" t="e">
        <f t="shared" si="1"/>
        <v>#NUM!</v>
      </c>
      <c r="G52" s="65" t="e">
        <f t="shared" si="2"/>
        <v>#NUM!</v>
      </c>
      <c r="H52" s="65" t="e">
        <f t="shared" si="3"/>
        <v>#NUM!</v>
      </c>
      <c r="I52" s="65" t="e">
        <f t="shared" si="4"/>
        <v>#NUM!</v>
      </c>
      <c r="J52" s="65"/>
      <c r="K52" s="63">
        <v>0</v>
      </c>
    </row>
    <row r="53" spans="4:11" ht="17.100000000000001" customHeight="1" x14ac:dyDescent="0.2">
      <c r="D53" s="146">
        <v>43</v>
      </c>
      <c r="E53" s="64" t="e">
        <f t="shared" si="0"/>
        <v>#NUM!</v>
      </c>
      <c r="F53" s="65" t="e">
        <f t="shared" si="1"/>
        <v>#NUM!</v>
      </c>
      <c r="G53" s="65" t="e">
        <f t="shared" si="2"/>
        <v>#NUM!</v>
      </c>
      <c r="H53" s="65" t="e">
        <f t="shared" si="3"/>
        <v>#NUM!</v>
      </c>
      <c r="I53" s="65" t="e">
        <f t="shared" si="4"/>
        <v>#NUM!</v>
      </c>
      <c r="J53" s="65"/>
      <c r="K53" s="63">
        <v>0</v>
      </c>
    </row>
    <row r="54" spans="4:11" ht="17.100000000000001" customHeight="1" x14ac:dyDescent="0.2">
      <c r="D54" s="146">
        <v>44</v>
      </c>
      <c r="E54" s="64" t="e">
        <f t="shared" si="0"/>
        <v>#NUM!</v>
      </c>
      <c r="F54" s="65" t="e">
        <f t="shared" si="1"/>
        <v>#NUM!</v>
      </c>
      <c r="G54" s="65" t="e">
        <f t="shared" si="2"/>
        <v>#NUM!</v>
      </c>
      <c r="H54" s="65" t="e">
        <f t="shared" si="3"/>
        <v>#NUM!</v>
      </c>
      <c r="I54" s="65" t="e">
        <f t="shared" si="4"/>
        <v>#NUM!</v>
      </c>
      <c r="J54" s="65"/>
      <c r="K54" s="63">
        <v>0</v>
      </c>
    </row>
    <row r="55" spans="4:11" ht="17.100000000000001" customHeight="1" x14ac:dyDescent="0.2">
      <c r="D55" s="146">
        <v>45</v>
      </c>
      <c r="E55" s="64" t="e">
        <f t="shared" si="0"/>
        <v>#NUM!</v>
      </c>
      <c r="F55" s="65" t="e">
        <f t="shared" si="1"/>
        <v>#NUM!</v>
      </c>
      <c r="G55" s="65" t="e">
        <f t="shared" si="2"/>
        <v>#NUM!</v>
      </c>
      <c r="H55" s="65" t="e">
        <f t="shared" si="3"/>
        <v>#NUM!</v>
      </c>
      <c r="I55" s="65" t="e">
        <f t="shared" si="4"/>
        <v>#NUM!</v>
      </c>
      <c r="J55" s="65"/>
      <c r="K55" s="63">
        <v>0</v>
      </c>
    </row>
    <row r="56" spans="4:11" ht="17.100000000000001" customHeight="1" x14ac:dyDescent="0.2">
      <c r="D56" s="146">
        <v>46</v>
      </c>
      <c r="E56" s="64" t="e">
        <f t="shared" si="0"/>
        <v>#NUM!</v>
      </c>
      <c r="F56" s="65" t="e">
        <f t="shared" si="1"/>
        <v>#NUM!</v>
      </c>
      <c r="G56" s="65" t="e">
        <f t="shared" si="2"/>
        <v>#NUM!</v>
      </c>
      <c r="H56" s="65" t="e">
        <f t="shared" si="3"/>
        <v>#NUM!</v>
      </c>
      <c r="I56" s="65" t="e">
        <f t="shared" si="4"/>
        <v>#NUM!</v>
      </c>
      <c r="J56" s="65"/>
      <c r="K56" s="63">
        <v>0</v>
      </c>
    </row>
    <row r="57" spans="4:11" ht="17.100000000000001" customHeight="1" x14ac:dyDescent="0.2">
      <c r="D57" s="146">
        <v>47</v>
      </c>
      <c r="E57" s="64" t="e">
        <f t="shared" si="0"/>
        <v>#NUM!</v>
      </c>
      <c r="F57" s="65" t="e">
        <f t="shared" si="1"/>
        <v>#NUM!</v>
      </c>
      <c r="G57" s="65" t="e">
        <f t="shared" si="2"/>
        <v>#NUM!</v>
      </c>
      <c r="H57" s="65" t="e">
        <f t="shared" si="3"/>
        <v>#NUM!</v>
      </c>
      <c r="I57" s="65" t="e">
        <f t="shared" si="4"/>
        <v>#NUM!</v>
      </c>
      <c r="J57" s="65"/>
      <c r="K57" s="63">
        <v>0</v>
      </c>
    </row>
    <row r="58" spans="4:11" ht="17.100000000000001" customHeight="1" x14ac:dyDescent="0.2">
      <c r="D58" s="147" t="s">
        <v>162</v>
      </c>
      <c r="E58" s="64" t="e">
        <f t="shared" si="0"/>
        <v>#NUM!</v>
      </c>
      <c r="F58" s="65" t="e">
        <f t="shared" si="1"/>
        <v>#NUM!</v>
      </c>
      <c r="G58" s="65" t="e">
        <f t="shared" si="2"/>
        <v>#NUM!</v>
      </c>
      <c r="H58" s="65" t="e">
        <f t="shared" si="3"/>
        <v>#NUM!</v>
      </c>
      <c r="I58" s="65" t="e">
        <f t="shared" si="4"/>
        <v>#NUM!</v>
      </c>
      <c r="J58" s="65"/>
      <c r="K58" s="63">
        <v>0</v>
      </c>
    </row>
    <row r="59" spans="4:11" ht="17.100000000000001" customHeight="1" x14ac:dyDescent="0.2">
      <c r="D59" s="146">
        <v>49</v>
      </c>
      <c r="E59" s="64" t="e">
        <f t="shared" si="0"/>
        <v>#NUM!</v>
      </c>
      <c r="F59" s="65" t="e">
        <f t="shared" si="1"/>
        <v>#NUM!</v>
      </c>
      <c r="G59" s="65" t="e">
        <f t="shared" si="2"/>
        <v>#NUM!</v>
      </c>
      <c r="H59" s="65" t="e">
        <f t="shared" si="3"/>
        <v>#NUM!</v>
      </c>
      <c r="I59" s="65" t="e">
        <f t="shared" si="4"/>
        <v>#NUM!</v>
      </c>
      <c r="J59" s="65"/>
      <c r="K59" s="63">
        <v>0</v>
      </c>
    </row>
    <row r="60" spans="4:11" ht="17.100000000000001" customHeight="1" x14ac:dyDescent="0.2">
      <c r="D60" s="146">
        <v>50</v>
      </c>
      <c r="E60" s="64" t="e">
        <f t="shared" si="0"/>
        <v>#NUM!</v>
      </c>
      <c r="F60" s="65" t="e">
        <f t="shared" si="1"/>
        <v>#NUM!</v>
      </c>
      <c r="G60" s="65" t="e">
        <f t="shared" si="2"/>
        <v>#NUM!</v>
      </c>
      <c r="H60" s="65" t="e">
        <f t="shared" si="3"/>
        <v>#NUM!</v>
      </c>
      <c r="I60" s="65" t="e">
        <f t="shared" si="4"/>
        <v>#NUM!</v>
      </c>
      <c r="J60" s="65"/>
      <c r="K60" s="63">
        <v>0</v>
      </c>
    </row>
    <row r="61" spans="4:11" ht="17.100000000000001" customHeight="1" x14ac:dyDescent="0.2">
      <c r="D61" s="146">
        <v>51</v>
      </c>
      <c r="E61" s="64" t="e">
        <f t="shared" si="0"/>
        <v>#NUM!</v>
      </c>
      <c r="F61" s="65" t="e">
        <f t="shared" si="1"/>
        <v>#NUM!</v>
      </c>
      <c r="G61" s="65" t="e">
        <f t="shared" si="2"/>
        <v>#NUM!</v>
      </c>
      <c r="H61" s="65" t="e">
        <f t="shared" si="3"/>
        <v>#NUM!</v>
      </c>
      <c r="I61" s="65" t="e">
        <f t="shared" si="4"/>
        <v>#NUM!</v>
      </c>
      <c r="J61" s="65"/>
      <c r="K61" s="63">
        <v>0</v>
      </c>
    </row>
    <row r="62" spans="4:11" ht="17.100000000000001" customHeight="1" x14ac:dyDescent="0.2">
      <c r="D62" s="146">
        <v>52</v>
      </c>
      <c r="E62" s="64" t="e">
        <f t="shared" si="0"/>
        <v>#NUM!</v>
      </c>
      <c r="F62" s="65" t="e">
        <f t="shared" si="1"/>
        <v>#NUM!</v>
      </c>
      <c r="G62" s="65" t="e">
        <f t="shared" si="2"/>
        <v>#NUM!</v>
      </c>
      <c r="H62" s="65" t="e">
        <f t="shared" si="3"/>
        <v>#NUM!</v>
      </c>
      <c r="I62" s="65" t="e">
        <f t="shared" si="4"/>
        <v>#NUM!</v>
      </c>
      <c r="J62" s="65"/>
      <c r="K62" s="63">
        <v>0</v>
      </c>
    </row>
    <row r="63" spans="4:11" ht="17.100000000000001" customHeight="1" x14ac:dyDescent="0.2">
      <c r="D63" s="146">
        <v>53</v>
      </c>
      <c r="E63" s="64" t="e">
        <f t="shared" si="0"/>
        <v>#NUM!</v>
      </c>
      <c r="F63" s="65" t="e">
        <f t="shared" si="1"/>
        <v>#NUM!</v>
      </c>
      <c r="G63" s="65" t="e">
        <f t="shared" si="2"/>
        <v>#NUM!</v>
      </c>
      <c r="H63" s="65" t="e">
        <f t="shared" si="3"/>
        <v>#NUM!</v>
      </c>
      <c r="I63" s="65" t="e">
        <f t="shared" si="4"/>
        <v>#NUM!</v>
      </c>
      <c r="J63" s="65"/>
      <c r="K63" s="63">
        <v>0</v>
      </c>
    </row>
    <row r="64" spans="4:11" ht="17.100000000000001" customHeight="1" x14ac:dyDescent="0.2">
      <c r="D64" s="146">
        <v>54</v>
      </c>
      <c r="E64" s="64" t="e">
        <f t="shared" si="0"/>
        <v>#NUM!</v>
      </c>
      <c r="F64" s="65" t="e">
        <f t="shared" si="1"/>
        <v>#NUM!</v>
      </c>
      <c r="G64" s="65" t="e">
        <f t="shared" si="2"/>
        <v>#NUM!</v>
      </c>
      <c r="H64" s="65" t="e">
        <f t="shared" si="3"/>
        <v>#NUM!</v>
      </c>
      <c r="I64" s="65" t="e">
        <f t="shared" si="4"/>
        <v>#NUM!</v>
      </c>
      <c r="J64" s="65"/>
      <c r="K64" s="63">
        <v>0</v>
      </c>
    </row>
    <row r="65" spans="4:11" ht="17.100000000000001" customHeight="1" x14ac:dyDescent="0.2">
      <c r="D65" s="146">
        <v>55</v>
      </c>
      <c r="E65" s="64" t="e">
        <f t="shared" si="0"/>
        <v>#NUM!</v>
      </c>
      <c r="F65" s="65" t="e">
        <f t="shared" si="1"/>
        <v>#NUM!</v>
      </c>
      <c r="G65" s="65" t="e">
        <f t="shared" si="2"/>
        <v>#NUM!</v>
      </c>
      <c r="H65" s="65" t="e">
        <f t="shared" si="3"/>
        <v>#NUM!</v>
      </c>
      <c r="I65" s="65" t="e">
        <f t="shared" si="4"/>
        <v>#NUM!</v>
      </c>
      <c r="J65" s="65"/>
      <c r="K65" s="63">
        <v>0</v>
      </c>
    </row>
    <row r="66" spans="4:11" ht="17.100000000000001" customHeight="1" x14ac:dyDescent="0.2">
      <c r="D66" s="146">
        <v>56</v>
      </c>
      <c r="E66" s="64" t="e">
        <f t="shared" si="0"/>
        <v>#NUM!</v>
      </c>
      <c r="F66" s="65" t="e">
        <f t="shared" si="1"/>
        <v>#NUM!</v>
      </c>
      <c r="G66" s="65" t="e">
        <f t="shared" si="2"/>
        <v>#NUM!</v>
      </c>
      <c r="H66" s="65" t="e">
        <f t="shared" si="3"/>
        <v>#NUM!</v>
      </c>
      <c r="I66" s="65" t="e">
        <f t="shared" si="4"/>
        <v>#NUM!</v>
      </c>
      <c r="J66" s="65"/>
      <c r="K66" s="63">
        <v>0</v>
      </c>
    </row>
    <row r="67" spans="4:11" ht="17.100000000000001" customHeight="1" x14ac:dyDescent="0.2">
      <c r="D67" s="146">
        <v>57</v>
      </c>
      <c r="E67" s="64" t="e">
        <f t="shared" si="0"/>
        <v>#NUM!</v>
      </c>
      <c r="F67" s="65" t="e">
        <f t="shared" si="1"/>
        <v>#NUM!</v>
      </c>
      <c r="G67" s="65" t="e">
        <f t="shared" si="2"/>
        <v>#NUM!</v>
      </c>
      <c r="H67" s="65" t="e">
        <f t="shared" si="3"/>
        <v>#NUM!</v>
      </c>
      <c r="I67" s="65" t="e">
        <f t="shared" si="4"/>
        <v>#NUM!</v>
      </c>
      <c r="J67" s="65"/>
      <c r="K67" s="63">
        <v>0</v>
      </c>
    </row>
    <row r="68" spans="4:11" ht="17.100000000000001" customHeight="1" x14ac:dyDescent="0.2">
      <c r="D68" s="146">
        <v>58</v>
      </c>
      <c r="E68" s="64" t="e">
        <f t="shared" si="0"/>
        <v>#NUM!</v>
      </c>
      <c r="F68" s="65" t="e">
        <f t="shared" si="1"/>
        <v>#NUM!</v>
      </c>
      <c r="G68" s="65" t="e">
        <f t="shared" si="2"/>
        <v>#NUM!</v>
      </c>
      <c r="H68" s="65" t="e">
        <f t="shared" si="3"/>
        <v>#NUM!</v>
      </c>
      <c r="I68" s="65" t="e">
        <f t="shared" si="4"/>
        <v>#NUM!</v>
      </c>
      <c r="J68" s="65"/>
      <c r="K68" s="63">
        <v>0</v>
      </c>
    </row>
    <row r="69" spans="4:11" ht="17.100000000000001" customHeight="1" x14ac:dyDescent="0.2">
      <c r="D69" s="146">
        <v>59</v>
      </c>
      <c r="E69" s="64" t="e">
        <f t="shared" si="0"/>
        <v>#NUM!</v>
      </c>
      <c r="F69" s="65" t="e">
        <f t="shared" si="1"/>
        <v>#NUM!</v>
      </c>
      <c r="G69" s="65" t="e">
        <f t="shared" si="2"/>
        <v>#NUM!</v>
      </c>
      <c r="H69" s="65" t="e">
        <f t="shared" si="3"/>
        <v>#NUM!</v>
      </c>
      <c r="I69" s="65" t="e">
        <f t="shared" si="4"/>
        <v>#NUM!</v>
      </c>
      <c r="J69" s="65"/>
      <c r="K69" s="63">
        <v>0</v>
      </c>
    </row>
    <row r="70" spans="4:11" ht="17.100000000000001" customHeight="1" x14ac:dyDescent="0.2">
      <c r="D70" s="147" t="s">
        <v>163</v>
      </c>
      <c r="E70" s="64" t="e">
        <f t="shared" si="0"/>
        <v>#NUM!</v>
      </c>
      <c r="F70" s="65" t="e">
        <f t="shared" si="1"/>
        <v>#NUM!</v>
      </c>
      <c r="G70" s="65" t="e">
        <f t="shared" si="2"/>
        <v>#NUM!</v>
      </c>
      <c r="H70" s="65" t="e">
        <f t="shared" si="3"/>
        <v>#NUM!</v>
      </c>
      <c r="I70" s="65" t="e">
        <f t="shared" si="4"/>
        <v>#NUM!</v>
      </c>
      <c r="J70" s="65"/>
      <c r="K70" s="63">
        <v>0</v>
      </c>
    </row>
    <row r="71" spans="4:11" ht="17.100000000000001" customHeight="1" x14ac:dyDescent="0.2">
      <c r="D71" s="146">
        <v>61</v>
      </c>
      <c r="E71" s="64" t="e">
        <f t="shared" si="0"/>
        <v>#NUM!</v>
      </c>
      <c r="F71" s="65" t="e">
        <f t="shared" si="1"/>
        <v>#NUM!</v>
      </c>
      <c r="G71" s="65" t="e">
        <f t="shared" si="2"/>
        <v>#NUM!</v>
      </c>
      <c r="H71" s="65" t="e">
        <f t="shared" si="3"/>
        <v>#NUM!</v>
      </c>
      <c r="I71" s="65" t="e">
        <f t="shared" si="4"/>
        <v>#NUM!</v>
      </c>
      <c r="J71" s="65"/>
      <c r="K71" s="63">
        <v>0</v>
      </c>
    </row>
    <row r="72" spans="4:11" ht="17.100000000000001" customHeight="1" x14ac:dyDescent="0.2">
      <c r="D72" s="146">
        <v>62</v>
      </c>
      <c r="E72" s="64" t="e">
        <f t="shared" si="0"/>
        <v>#NUM!</v>
      </c>
      <c r="F72" s="65" t="e">
        <f t="shared" si="1"/>
        <v>#NUM!</v>
      </c>
      <c r="G72" s="65" t="e">
        <f t="shared" si="2"/>
        <v>#NUM!</v>
      </c>
      <c r="H72" s="65" t="e">
        <f t="shared" si="3"/>
        <v>#NUM!</v>
      </c>
      <c r="I72" s="65" t="e">
        <f t="shared" si="4"/>
        <v>#NUM!</v>
      </c>
      <c r="J72" s="65"/>
      <c r="K72" s="63">
        <v>0</v>
      </c>
    </row>
    <row r="73" spans="4:11" ht="17.100000000000001" customHeight="1" x14ac:dyDescent="0.2">
      <c r="D73" s="146">
        <v>63</v>
      </c>
      <c r="E73" s="64" t="e">
        <f t="shared" si="0"/>
        <v>#NUM!</v>
      </c>
      <c r="F73" s="65" t="e">
        <f t="shared" si="1"/>
        <v>#NUM!</v>
      </c>
      <c r="G73" s="65" t="e">
        <f t="shared" si="2"/>
        <v>#NUM!</v>
      </c>
      <c r="H73" s="65" t="e">
        <f t="shared" si="3"/>
        <v>#NUM!</v>
      </c>
      <c r="I73" s="65" t="e">
        <f t="shared" si="4"/>
        <v>#NUM!</v>
      </c>
      <c r="J73" s="65"/>
      <c r="K73" s="63">
        <v>0</v>
      </c>
    </row>
    <row r="74" spans="4:11" ht="17.100000000000001" customHeight="1" x14ac:dyDescent="0.2">
      <c r="D74" s="146">
        <v>64</v>
      </c>
      <c r="E74" s="64" t="e">
        <f t="shared" si="0"/>
        <v>#NUM!</v>
      </c>
      <c r="F74" s="65" t="e">
        <f t="shared" si="1"/>
        <v>#NUM!</v>
      </c>
      <c r="G74" s="65" t="e">
        <f t="shared" si="2"/>
        <v>#NUM!</v>
      </c>
      <c r="H74" s="65" t="e">
        <f t="shared" si="3"/>
        <v>#NUM!</v>
      </c>
      <c r="I74" s="65" t="e">
        <f t="shared" si="4"/>
        <v>#NUM!</v>
      </c>
      <c r="J74" s="65"/>
      <c r="K74" s="63">
        <v>0</v>
      </c>
    </row>
    <row r="75" spans="4:11" ht="17.100000000000001" customHeight="1" x14ac:dyDescent="0.2">
      <c r="D75" s="146">
        <v>65</v>
      </c>
      <c r="E75" s="64" t="e">
        <f t="shared" si="0"/>
        <v>#NUM!</v>
      </c>
      <c r="F75" s="65" t="e">
        <f t="shared" si="1"/>
        <v>#NUM!</v>
      </c>
      <c r="G75" s="65" t="e">
        <f t="shared" si="2"/>
        <v>#NUM!</v>
      </c>
      <c r="H75" s="65" t="e">
        <f t="shared" si="3"/>
        <v>#NUM!</v>
      </c>
      <c r="I75" s="65" t="e">
        <f t="shared" si="4"/>
        <v>#NUM!</v>
      </c>
      <c r="J75" s="65"/>
      <c r="K75" s="63">
        <v>0</v>
      </c>
    </row>
    <row r="76" spans="4:11" ht="17.100000000000001" customHeight="1" x14ac:dyDescent="0.2">
      <c r="D76" s="146">
        <v>66</v>
      </c>
      <c r="E76" s="64" t="e">
        <f t="shared" si="0"/>
        <v>#NUM!</v>
      </c>
      <c r="F76" s="65" t="e">
        <f t="shared" si="1"/>
        <v>#NUM!</v>
      </c>
      <c r="G76" s="65" t="e">
        <f t="shared" si="2"/>
        <v>#NUM!</v>
      </c>
      <c r="H76" s="65" t="e">
        <f t="shared" si="3"/>
        <v>#NUM!</v>
      </c>
      <c r="I76" s="65" t="e">
        <f t="shared" si="4"/>
        <v>#NUM!</v>
      </c>
      <c r="J76" s="65"/>
      <c r="K76" s="63">
        <v>0</v>
      </c>
    </row>
    <row r="77" spans="4:11" ht="17.100000000000001" customHeight="1" x14ac:dyDescent="0.2">
      <c r="D77" s="146">
        <v>67</v>
      </c>
      <c r="E77" s="64" t="e">
        <f t="shared" ref="E77:E140" si="5">IF(G76&lt;=0.001,0,SUM($C$16-F77))</f>
        <v>#NUM!</v>
      </c>
      <c r="F77" s="65" t="e">
        <f t="shared" ref="F77:F140" si="6">SUM(G76*$C$9/12)</f>
        <v>#NUM!</v>
      </c>
      <c r="G77" s="65" t="e">
        <f t="shared" ref="G77:G140" si="7">IF(SUM(G76-E77-$C$13-K77)&lt;=0.001,0,SUM(G76-E77-$C$13-K77))</f>
        <v>#NUM!</v>
      </c>
      <c r="H77" s="65" t="e">
        <f t="shared" ref="H77:H140" si="8">IF($G76&lt;=0.001,0,SUM(E77,H76,$C$13))</f>
        <v>#NUM!</v>
      </c>
      <c r="I77" s="65" t="e">
        <f t="shared" ref="I77:I140" si="9">IF($G76&lt;=0.001,0,SUM(F77,I76))</f>
        <v>#NUM!</v>
      </c>
      <c r="J77" s="65"/>
      <c r="K77" s="63">
        <v>0</v>
      </c>
    </row>
    <row r="78" spans="4:11" ht="17.100000000000001" customHeight="1" x14ac:dyDescent="0.2">
      <c r="D78" s="146">
        <v>68</v>
      </c>
      <c r="E78" s="64" t="e">
        <f t="shared" si="5"/>
        <v>#NUM!</v>
      </c>
      <c r="F78" s="65" t="e">
        <f t="shared" si="6"/>
        <v>#NUM!</v>
      </c>
      <c r="G78" s="65" t="e">
        <f t="shared" si="7"/>
        <v>#NUM!</v>
      </c>
      <c r="H78" s="65" t="e">
        <f t="shared" si="8"/>
        <v>#NUM!</v>
      </c>
      <c r="I78" s="65" t="e">
        <f t="shared" si="9"/>
        <v>#NUM!</v>
      </c>
      <c r="J78" s="65"/>
      <c r="K78" s="63">
        <v>0</v>
      </c>
    </row>
    <row r="79" spans="4:11" ht="17.100000000000001" customHeight="1" x14ac:dyDescent="0.2">
      <c r="D79" s="146">
        <v>69</v>
      </c>
      <c r="E79" s="64" t="e">
        <f t="shared" si="5"/>
        <v>#NUM!</v>
      </c>
      <c r="F79" s="65" t="e">
        <f t="shared" si="6"/>
        <v>#NUM!</v>
      </c>
      <c r="G79" s="65" t="e">
        <f t="shared" si="7"/>
        <v>#NUM!</v>
      </c>
      <c r="H79" s="65" t="e">
        <f t="shared" si="8"/>
        <v>#NUM!</v>
      </c>
      <c r="I79" s="65" t="e">
        <f t="shared" si="9"/>
        <v>#NUM!</v>
      </c>
      <c r="J79" s="65"/>
      <c r="K79" s="63">
        <v>0</v>
      </c>
    </row>
    <row r="80" spans="4:11" ht="17.100000000000001" customHeight="1" x14ac:dyDescent="0.2">
      <c r="D80" s="146">
        <v>70</v>
      </c>
      <c r="E80" s="64" t="e">
        <f t="shared" si="5"/>
        <v>#NUM!</v>
      </c>
      <c r="F80" s="65" t="e">
        <f t="shared" si="6"/>
        <v>#NUM!</v>
      </c>
      <c r="G80" s="65" t="e">
        <f t="shared" si="7"/>
        <v>#NUM!</v>
      </c>
      <c r="H80" s="65" t="e">
        <f t="shared" si="8"/>
        <v>#NUM!</v>
      </c>
      <c r="I80" s="65" t="e">
        <f t="shared" si="9"/>
        <v>#NUM!</v>
      </c>
      <c r="J80" s="65"/>
      <c r="K80" s="63">
        <v>0</v>
      </c>
    </row>
    <row r="81" spans="4:11" ht="17.100000000000001" customHeight="1" x14ac:dyDescent="0.2">
      <c r="D81" s="146">
        <v>71</v>
      </c>
      <c r="E81" s="64" t="e">
        <f t="shared" si="5"/>
        <v>#NUM!</v>
      </c>
      <c r="F81" s="65" t="e">
        <f t="shared" si="6"/>
        <v>#NUM!</v>
      </c>
      <c r="G81" s="65" t="e">
        <f t="shared" si="7"/>
        <v>#NUM!</v>
      </c>
      <c r="H81" s="65" t="e">
        <f t="shared" si="8"/>
        <v>#NUM!</v>
      </c>
      <c r="I81" s="65" t="e">
        <f t="shared" si="9"/>
        <v>#NUM!</v>
      </c>
      <c r="J81" s="65"/>
      <c r="K81" s="63">
        <v>0</v>
      </c>
    </row>
    <row r="82" spans="4:11" ht="17.100000000000001" customHeight="1" x14ac:dyDescent="0.2">
      <c r="D82" s="147" t="s">
        <v>164</v>
      </c>
      <c r="E82" s="64" t="e">
        <f t="shared" si="5"/>
        <v>#NUM!</v>
      </c>
      <c r="F82" s="65" t="e">
        <f t="shared" si="6"/>
        <v>#NUM!</v>
      </c>
      <c r="G82" s="65" t="e">
        <f t="shared" si="7"/>
        <v>#NUM!</v>
      </c>
      <c r="H82" s="65" t="e">
        <f t="shared" si="8"/>
        <v>#NUM!</v>
      </c>
      <c r="I82" s="65" t="e">
        <f t="shared" si="9"/>
        <v>#NUM!</v>
      </c>
      <c r="J82" s="65"/>
      <c r="K82" s="63">
        <v>0</v>
      </c>
    </row>
    <row r="83" spans="4:11" ht="17.100000000000001" customHeight="1" x14ac:dyDescent="0.2">
      <c r="D83" s="146">
        <v>73</v>
      </c>
      <c r="E83" s="64" t="e">
        <f t="shared" si="5"/>
        <v>#NUM!</v>
      </c>
      <c r="F83" s="65" t="e">
        <f t="shared" si="6"/>
        <v>#NUM!</v>
      </c>
      <c r="G83" s="65" t="e">
        <f t="shared" si="7"/>
        <v>#NUM!</v>
      </c>
      <c r="H83" s="65" t="e">
        <f t="shared" si="8"/>
        <v>#NUM!</v>
      </c>
      <c r="I83" s="65" t="e">
        <f t="shared" si="9"/>
        <v>#NUM!</v>
      </c>
      <c r="J83" s="65"/>
      <c r="K83" s="63">
        <v>0</v>
      </c>
    </row>
    <row r="84" spans="4:11" ht="17.100000000000001" customHeight="1" x14ac:dyDescent="0.2">
      <c r="D84" s="146">
        <v>74</v>
      </c>
      <c r="E84" s="64" t="e">
        <f t="shared" si="5"/>
        <v>#NUM!</v>
      </c>
      <c r="F84" s="65" t="e">
        <f t="shared" si="6"/>
        <v>#NUM!</v>
      </c>
      <c r="G84" s="65" t="e">
        <f t="shared" si="7"/>
        <v>#NUM!</v>
      </c>
      <c r="H84" s="65" t="e">
        <f t="shared" si="8"/>
        <v>#NUM!</v>
      </c>
      <c r="I84" s="65" t="e">
        <f t="shared" si="9"/>
        <v>#NUM!</v>
      </c>
      <c r="J84" s="65"/>
      <c r="K84" s="63">
        <v>0</v>
      </c>
    </row>
    <row r="85" spans="4:11" ht="17.100000000000001" customHeight="1" x14ac:dyDescent="0.2">
      <c r="D85" s="146">
        <v>75</v>
      </c>
      <c r="E85" s="64" t="e">
        <f t="shared" si="5"/>
        <v>#NUM!</v>
      </c>
      <c r="F85" s="65" t="e">
        <f t="shared" si="6"/>
        <v>#NUM!</v>
      </c>
      <c r="G85" s="65" t="e">
        <f t="shared" si="7"/>
        <v>#NUM!</v>
      </c>
      <c r="H85" s="65" t="e">
        <f t="shared" si="8"/>
        <v>#NUM!</v>
      </c>
      <c r="I85" s="65" t="e">
        <f t="shared" si="9"/>
        <v>#NUM!</v>
      </c>
      <c r="J85" s="65"/>
      <c r="K85" s="63">
        <v>0</v>
      </c>
    </row>
    <row r="86" spans="4:11" ht="17.100000000000001" customHeight="1" x14ac:dyDescent="0.2">
      <c r="D86" s="146">
        <v>76</v>
      </c>
      <c r="E86" s="64" t="e">
        <f t="shared" si="5"/>
        <v>#NUM!</v>
      </c>
      <c r="F86" s="65" t="e">
        <f t="shared" si="6"/>
        <v>#NUM!</v>
      </c>
      <c r="G86" s="65" t="e">
        <f t="shared" si="7"/>
        <v>#NUM!</v>
      </c>
      <c r="H86" s="65" t="e">
        <f t="shared" si="8"/>
        <v>#NUM!</v>
      </c>
      <c r="I86" s="65" t="e">
        <f t="shared" si="9"/>
        <v>#NUM!</v>
      </c>
      <c r="J86" s="65"/>
      <c r="K86" s="63">
        <v>0</v>
      </c>
    </row>
    <row r="87" spans="4:11" ht="17.100000000000001" customHeight="1" x14ac:dyDescent="0.2">
      <c r="D87" s="146">
        <v>77</v>
      </c>
      <c r="E87" s="64" t="e">
        <f t="shared" si="5"/>
        <v>#NUM!</v>
      </c>
      <c r="F87" s="65" t="e">
        <f t="shared" si="6"/>
        <v>#NUM!</v>
      </c>
      <c r="G87" s="65" t="e">
        <f t="shared" si="7"/>
        <v>#NUM!</v>
      </c>
      <c r="H87" s="65" t="e">
        <f t="shared" si="8"/>
        <v>#NUM!</v>
      </c>
      <c r="I87" s="65" t="e">
        <f t="shared" si="9"/>
        <v>#NUM!</v>
      </c>
      <c r="J87" s="65"/>
      <c r="K87" s="63">
        <v>0</v>
      </c>
    </row>
    <row r="88" spans="4:11" ht="17.100000000000001" customHeight="1" x14ac:dyDescent="0.2">
      <c r="D88" s="146">
        <v>78</v>
      </c>
      <c r="E88" s="64" t="e">
        <f t="shared" si="5"/>
        <v>#NUM!</v>
      </c>
      <c r="F88" s="65" t="e">
        <f t="shared" si="6"/>
        <v>#NUM!</v>
      </c>
      <c r="G88" s="65" t="e">
        <f t="shared" si="7"/>
        <v>#NUM!</v>
      </c>
      <c r="H88" s="65" t="e">
        <f t="shared" si="8"/>
        <v>#NUM!</v>
      </c>
      <c r="I88" s="65" t="e">
        <f t="shared" si="9"/>
        <v>#NUM!</v>
      </c>
      <c r="J88" s="65"/>
      <c r="K88" s="63">
        <v>0</v>
      </c>
    </row>
    <row r="89" spans="4:11" ht="17.100000000000001" customHeight="1" x14ac:dyDescent="0.2">
      <c r="D89" s="146">
        <v>79</v>
      </c>
      <c r="E89" s="64" t="e">
        <f t="shared" si="5"/>
        <v>#NUM!</v>
      </c>
      <c r="F89" s="65" t="e">
        <f t="shared" si="6"/>
        <v>#NUM!</v>
      </c>
      <c r="G89" s="65" t="e">
        <f t="shared" si="7"/>
        <v>#NUM!</v>
      </c>
      <c r="H89" s="65" t="e">
        <f t="shared" si="8"/>
        <v>#NUM!</v>
      </c>
      <c r="I89" s="65" t="e">
        <f t="shared" si="9"/>
        <v>#NUM!</v>
      </c>
      <c r="J89" s="65"/>
      <c r="K89" s="63">
        <v>0</v>
      </c>
    </row>
    <row r="90" spans="4:11" ht="17.100000000000001" customHeight="1" x14ac:dyDescent="0.2">
      <c r="D90" s="146">
        <v>80</v>
      </c>
      <c r="E90" s="64" t="e">
        <f t="shared" si="5"/>
        <v>#NUM!</v>
      </c>
      <c r="F90" s="65" t="e">
        <f t="shared" si="6"/>
        <v>#NUM!</v>
      </c>
      <c r="G90" s="65" t="e">
        <f t="shared" si="7"/>
        <v>#NUM!</v>
      </c>
      <c r="H90" s="65" t="e">
        <f t="shared" si="8"/>
        <v>#NUM!</v>
      </c>
      <c r="I90" s="65" t="e">
        <f t="shared" si="9"/>
        <v>#NUM!</v>
      </c>
      <c r="J90" s="65"/>
      <c r="K90" s="63">
        <v>0</v>
      </c>
    </row>
    <row r="91" spans="4:11" ht="17.100000000000001" customHeight="1" x14ac:dyDescent="0.2">
      <c r="D91" s="146">
        <v>81</v>
      </c>
      <c r="E91" s="64" t="e">
        <f t="shared" si="5"/>
        <v>#NUM!</v>
      </c>
      <c r="F91" s="65" t="e">
        <f t="shared" si="6"/>
        <v>#NUM!</v>
      </c>
      <c r="G91" s="65" t="e">
        <f t="shared" si="7"/>
        <v>#NUM!</v>
      </c>
      <c r="H91" s="65" t="e">
        <f t="shared" si="8"/>
        <v>#NUM!</v>
      </c>
      <c r="I91" s="65" t="e">
        <f t="shared" si="9"/>
        <v>#NUM!</v>
      </c>
      <c r="J91" s="65"/>
      <c r="K91" s="63">
        <v>0</v>
      </c>
    </row>
    <row r="92" spans="4:11" ht="17.100000000000001" customHeight="1" x14ac:dyDescent="0.2">
      <c r="D92" s="146">
        <v>82</v>
      </c>
      <c r="E92" s="64" t="e">
        <f t="shared" si="5"/>
        <v>#NUM!</v>
      </c>
      <c r="F92" s="65" t="e">
        <f t="shared" si="6"/>
        <v>#NUM!</v>
      </c>
      <c r="G92" s="65" t="e">
        <f t="shared" si="7"/>
        <v>#NUM!</v>
      </c>
      <c r="H92" s="65" t="e">
        <f t="shared" si="8"/>
        <v>#NUM!</v>
      </c>
      <c r="I92" s="65" t="e">
        <f t="shared" si="9"/>
        <v>#NUM!</v>
      </c>
      <c r="J92" s="65"/>
      <c r="K92" s="63">
        <v>0</v>
      </c>
    </row>
    <row r="93" spans="4:11" ht="17.100000000000001" customHeight="1" x14ac:dyDescent="0.2">
      <c r="D93" s="146">
        <v>83</v>
      </c>
      <c r="E93" s="64" t="e">
        <f t="shared" si="5"/>
        <v>#NUM!</v>
      </c>
      <c r="F93" s="65" t="e">
        <f t="shared" si="6"/>
        <v>#NUM!</v>
      </c>
      <c r="G93" s="65" t="e">
        <f t="shared" si="7"/>
        <v>#NUM!</v>
      </c>
      <c r="H93" s="65" t="e">
        <f t="shared" si="8"/>
        <v>#NUM!</v>
      </c>
      <c r="I93" s="65" t="e">
        <f t="shared" si="9"/>
        <v>#NUM!</v>
      </c>
      <c r="J93" s="65"/>
      <c r="K93" s="63">
        <v>0</v>
      </c>
    </row>
    <row r="94" spans="4:11" ht="17.100000000000001" customHeight="1" x14ac:dyDescent="0.2">
      <c r="D94" s="147" t="s">
        <v>165</v>
      </c>
      <c r="E94" s="64" t="e">
        <f t="shared" si="5"/>
        <v>#NUM!</v>
      </c>
      <c r="F94" s="65" t="e">
        <f t="shared" si="6"/>
        <v>#NUM!</v>
      </c>
      <c r="G94" s="65" t="e">
        <f t="shared" si="7"/>
        <v>#NUM!</v>
      </c>
      <c r="H94" s="65" t="e">
        <f t="shared" si="8"/>
        <v>#NUM!</v>
      </c>
      <c r="I94" s="65" t="e">
        <f t="shared" si="9"/>
        <v>#NUM!</v>
      </c>
      <c r="J94" s="65"/>
      <c r="K94" s="63">
        <v>0</v>
      </c>
    </row>
    <row r="95" spans="4:11" ht="17.100000000000001" customHeight="1" x14ac:dyDescent="0.2">
      <c r="D95" s="146">
        <v>85</v>
      </c>
      <c r="E95" s="64" t="e">
        <f t="shared" si="5"/>
        <v>#NUM!</v>
      </c>
      <c r="F95" s="65" t="e">
        <f t="shared" si="6"/>
        <v>#NUM!</v>
      </c>
      <c r="G95" s="65" t="e">
        <f t="shared" si="7"/>
        <v>#NUM!</v>
      </c>
      <c r="H95" s="65" t="e">
        <f t="shared" si="8"/>
        <v>#NUM!</v>
      </c>
      <c r="I95" s="65" t="e">
        <f t="shared" si="9"/>
        <v>#NUM!</v>
      </c>
      <c r="J95" s="65"/>
      <c r="K95" s="63">
        <v>0</v>
      </c>
    </row>
    <row r="96" spans="4:11" ht="17.100000000000001" customHeight="1" x14ac:dyDescent="0.2">
      <c r="D96" s="146">
        <v>86</v>
      </c>
      <c r="E96" s="64" t="e">
        <f t="shared" si="5"/>
        <v>#NUM!</v>
      </c>
      <c r="F96" s="65" t="e">
        <f t="shared" si="6"/>
        <v>#NUM!</v>
      </c>
      <c r="G96" s="65" t="e">
        <f t="shared" si="7"/>
        <v>#NUM!</v>
      </c>
      <c r="H96" s="65" t="e">
        <f t="shared" si="8"/>
        <v>#NUM!</v>
      </c>
      <c r="I96" s="65" t="e">
        <f t="shared" si="9"/>
        <v>#NUM!</v>
      </c>
      <c r="J96" s="65"/>
      <c r="K96" s="63">
        <v>0</v>
      </c>
    </row>
    <row r="97" spans="4:11" ht="17.100000000000001" customHeight="1" x14ac:dyDescent="0.2">
      <c r="D97" s="146">
        <v>87</v>
      </c>
      <c r="E97" s="64" t="e">
        <f t="shared" si="5"/>
        <v>#NUM!</v>
      </c>
      <c r="F97" s="65" t="e">
        <f t="shared" si="6"/>
        <v>#NUM!</v>
      </c>
      <c r="G97" s="65" t="e">
        <f t="shared" si="7"/>
        <v>#NUM!</v>
      </c>
      <c r="H97" s="65" t="e">
        <f t="shared" si="8"/>
        <v>#NUM!</v>
      </c>
      <c r="I97" s="65" t="e">
        <f t="shared" si="9"/>
        <v>#NUM!</v>
      </c>
      <c r="J97" s="65"/>
      <c r="K97" s="63">
        <v>0</v>
      </c>
    </row>
    <row r="98" spans="4:11" ht="17.100000000000001" customHeight="1" x14ac:dyDescent="0.2">
      <c r="D98" s="146">
        <v>88</v>
      </c>
      <c r="E98" s="64" t="e">
        <f t="shared" si="5"/>
        <v>#NUM!</v>
      </c>
      <c r="F98" s="65" t="e">
        <f t="shared" si="6"/>
        <v>#NUM!</v>
      </c>
      <c r="G98" s="65" t="e">
        <f t="shared" si="7"/>
        <v>#NUM!</v>
      </c>
      <c r="H98" s="65" t="e">
        <f t="shared" si="8"/>
        <v>#NUM!</v>
      </c>
      <c r="I98" s="65" t="e">
        <f t="shared" si="9"/>
        <v>#NUM!</v>
      </c>
      <c r="J98" s="65"/>
      <c r="K98" s="63">
        <v>0</v>
      </c>
    </row>
    <row r="99" spans="4:11" ht="17.100000000000001" customHeight="1" x14ac:dyDescent="0.2">
      <c r="D99" s="146">
        <v>89</v>
      </c>
      <c r="E99" s="64" t="e">
        <f t="shared" si="5"/>
        <v>#NUM!</v>
      </c>
      <c r="F99" s="65" t="e">
        <f t="shared" si="6"/>
        <v>#NUM!</v>
      </c>
      <c r="G99" s="65" t="e">
        <f t="shared" si="7"/>
        <v>#NUM!</v>
      </c>
      <c r="H99" s="65" t="e">
        <f t="shared" si="8"/>
        <v>#NUM!</v>
      </c>
      <c r="I99" s="65" t="e">
        <f t="shared" si="9"/>
        <v>#NUM!</v>
      </c>
      <c r="J99" s="65"/>
      <c r="K99" s="63">
        <v>0</v>
      </c>
    </row>
    <row r="100" spans="4:11" ht="17.100000000000001" customHeight="1" x14ac:dyDescent="0.2">
      <c r="D100" s="146">
        <v>90</v>
      </c>
      <c r="E100" s="64" t="e">
        <f t="shared" si="5"/>
        <v>#NUM!</v>
      </c>
      <c r="F100" s="65" t="e">
        <f t="shared" si="6"/>
        <v>#NUM!</v>
      </c>
      <c r="G100" s="65" t="e">
        <f t="shared" si="7"/>
        <v>#NUM!</v>
      </c>
      <c r="H100" s="65" t="e">
        <f t="shared" si="8"/>
        <v>#NUM!</v>
      </c>
      <c r="I100" s="65" t="e">
        <f t="shared" si="9"/>
        <v>#NUM!</v>
      </c>
      <c r="J100" s="65"/>
      <c r="K100" s="63">
        <v>0</v>
      </c>
    </row>
    <row r="101" spans="4:11" ht="17.100000000000001" customHeight="1" x14ac:dyDescent="0.2">
      <c r="D101" s="146">
        <v>91</v>
      </c>
      <c r="E101" s="64" t="e">
        <f t="shared" si="5"/>
        <v>#NUM!</v>
      </c>
      <c r="F101" s="65" t="e">
        <f t="shared" si="6"/>
        <v>#NUM!</v>
      </c>
      <c r="G101" s="65" t="e">
        <f t="shared" si="7"/>
        <v>#NUM!</v>
      </c>
      <c r="H101" s="65" t="e">
        <f t="shared" si="8"/>
        <v>#NUM!</v>
      </c>
      <c r="I101" s="65" t="e">
        <f t="shared" si="9"/>
        <v>#NUM!</v>
      </c>
      <c r="J101" s="65"/>
      <c r="K101" s="63">
        <v>0</v>
      </c>
    </row>
    <row r="102" spans="4:11" ht="17.100000000000001" customHeight="1" x14ac:dyDescent="0.2">
      <c r="D102" s="146">
        <v>92</v>
      </c>
      <c r="E102" s="64" t="e">
        <f t="shared" si="5"/>
        <v>#NUM!</v>
      </c>
      <c r="F102" s="65" t="e">
        <f t="shared" si="6"/>
        <v>#NUM!</v>
      </c>
      <c r="G102" s="65" t="e">
        <f t="shared" si="7"/>
        <v>#NUM!</v>
      </c>
      <c r="H102" s="65" t="e">
        <f t="shared" si="8"/>
        <v>#NUM!</v>
      </c>
      <c r="I102" s="65" t="e">
        <f t="shared" si="9"/>
        <v>#NUM!</v>
      </c>
      <c r="J102" s="65"/>
      <c r="K102" s="63">
        <v>0</v>
      </c>
    </row>
    <row r="103" spans="4:11" ht="17.100000000000001" customHeight="1" x14ac:dyDescent="0.2">
      <c r="D103" s="146">
        <v>93</v>
      </c>
      <c r="E103" s="64" t="e">
        <f t="shared" si="5"/>
        <v>#NUM!</v>
      </c>
      <c r="F103" s="65" t="e">
        <f t="shared" si="6"/>
        <v>#NUM!</v>
      </c>
      <c r="G103" s="65" t="e">
        <f t="shared" si="7"/>
        <v>#NUM!</v>
      </c>
      <c r="H103" s="65" t="e">
        <f t="shared" si="8"/>
        <v>#NUM!</v>
      </c>
      <c r="I103" s="65" t="e">
        <f t="shared" si="9"/>
        <v>#NUM!</v>
      </c>
      <c r="J103" s="65"/>
      <c r="K103" s="63">
        <v>0</v>
      </c>
    </row>
    <row r="104" spans="4:11" ht="17.100000000000001" customHeight="1" x14ac:dyDescent="0.2">
      <c r="D104" s="146">
        <v>94</v>
      </c>
      <c r="E104" s="64" t="e">
        <f t="shared" si="5"/>
        <v>#NUM!</v>
      </c>
      <c r="F104" s="65" t="e">
        <f t="shared" si="6"/>
        <v>#NUM!</v>
      </c>
      <c r="G104" s="65" t="e">
        <f t="shared" si="7"/>
        <v>#NUM!</v>
      </c>
      <c r="H104" s="65" t="e">
        <f t="shared" si="8"/>
        <v>#NUM!</v>
      </c>
      <c r="I104" s="65" t="e">
        <f t="shared" si="9"/>
        <v>#NUM!</v>
      </c>
      <c r="J104" s="65"/>
      <c r="K104" s="63">
        <v>0</v>
      </c>
    </row>
    <row r="105" spans="4:11" ht="17.100000000000001" customHeight="1" x14ac:dyDescent="0.2">
      <c r="D105" s="146">
        <v>95</v>
      </c>
      <c r="E105" s="64" t="e">
        <f t="shared" si="5"/>
        <v>#NUM!</v>
      </c>
      <c r="F105" s="65" t="e">
        <f t="shared" si="6"/>
        <v>#NUM!</v>
      </c>
      <c r="G105" s="65" t="e">
        <f t="shared" si="7"/>
        <v>#NUM!</v>
      </c>
      <c r="H105" s="65" t="e">
        <f t="shared" si="8"/>
        <v>#NUM!</v>
      </c>
      <c r="I105" s="65" t="e">
        <f t="shared" si="9"/>
        <v>#NUM!</v>
      </c>
      <c r="J105" s="65"/>
      <c r="K105" s="63">
        <v>0</v>
      </c>
    </row>
    <row r="106" spans="4:11" ht="17.100000000000001" customHeight="1" x14ac:dyDescent="0.2">
      <c r="D106" s="147" t="s">
        <v>166</v>
      </c>
      <c r="E106" s="64" t="e">
        <f t="shared" si="5"/>
        <v>#NUM!</v>
      </c>
      <c r="F106" s="65" t="e">
        <f t="shared" si="6"/>
        <v>#NUM!</v>
      </c>
      <c r="G106" s="65" t="e">
        <f t="shared" si="7"/>
        <v>#NUM!</v>
      </c>
      <c r="H106" s="65" t="e">
        <f t="shared" si="8"/>
        <v>#NUM!</v>
      </c>
      <c r="I106" s="65" t="e">
        <f t="shared" si="9"/>
        <v>#NUM!</v>
      </c>
      <c r="J106" s="65"/>
      <c r="K106" s="63">
        <v>0</v>
      </c>
    </row>
    <row r="107" spans="4:11" ht="17.100000000000001" customHeight="1" x14ac:dyDescent="0.2">
      <c r="D107" s="146">
        <v>97</v>
      </c>
      <c r="E107" s="64" t="e">
        <f t="shared" si="5"/>
        <v>#NUM!</v>
      </c>
      <c r="F107" s="65" t="e">
        <f t="shared" si="6"/>
        <v>#NUM!</v>
      </c>
      <c r="G107" s="65" t="e">
        <f t="shared" si="7"/>
        <v>#NUM!</v>
      </c>
      <c r="H107" s="65" t="e">
        <f t="shared" si="8"/>
        <v>#NUM!</v>
      </c>
      <c r="I107" s="65" t="e">
        <f t="shared" si="9"/>
        <v>#NUM!</v>
      </c>
      <c r="J107" s="65"/>
      <c r="K107" s="63">
        <v>0</v>
      </c>
    </row>
    <row r="108" spans="4:11" ht="17.100000000000001" customHeight="1" x14ac:dyDescent="0.2">
      <c r="D108" s="146">
        <v>98</v>
      </c>
      <c r="E108" s="64" t="e">
        <f t="shared" si="5"/>
        <v>#NUM!</v>
      </c>
      <c r="F108" s="65" t="e">
        <f t="shared" si="6"/>
        <v>#NUM!</v>
      </c>
      <c r="G108" s="65" t="e">
        <f t="shared" si="7"/>
        <v>#NUM!</v>
      </c>
      <c r="H108" s="65" t="e">
        <f t="shared" si="8"/>
        <v>#NUM!</v>
      </c>
      <c r="I108" s="65" t="e">
        <f t="shared" si="9"/>
        <v>#NUM!</v>
      </c>
      <c r="J108" s="65"/>
      <c r="K108" s="63">
        <v>0</v>
      </c>
    </row>
    <row r="109" spans="4:11" ht="17.100000000000001" customHeight="1" x14ac:dyDescent="0.2">
      <c r="D109" s="146">
        <v>99</v>
      </c>
      <c r="E109" s="64" t="e">
        <f t="shared" si="5"/>
        <v>#NUM!</v>
      </c>
      <c r="F109" s="65" t="e">
        <f t="shared" si="6"/>
        <v>#NUM!</v>
      </c>
      <c r="G109" s="65" t="e">
        <f t="shared" si="7"/>
        <v>#NUM!</v>
      </c>
      <c r="H109" s="65" t="e">
        <f t="shared" si="8"/>
        <v>#NUM!</v>
      </c>
      <c r="I109" s="65" t="e">
        <f t="shared" si="9"/>
        <v>#NUM!</v>
      </c>
      <c r="J109" s="65"/>
      <c r="K109" s="63">
        <v>0</v>
      </c>
    </row>
    <row r="110" spans="4:11" ht="17.100000000000001" customHeight="1" x14ac:dyDescent="0.2">
      <c r="D110" s="146">
        <v>100</v>
      </c>
      <c r="E110" s="64" t="e">
        <f t="shared" si="5"/>
        <v>#NUM!</v>
      </c>
      <c r="F110" s="65" t="e">
        <f t="shared" si="6"/>
        <v>#NUM!</v>
      </c>
      <c r="G110" s="65" t="e">
        <f t="shared" si="7"/>
        <v>#NUM!</v>
      </c>
      <c r="H110" s="65" t="e">
        <f t="shared" si="8"/>
        <v>#NUM!</v>
      </c>
      <c r="I110" s="65" t="e">
        <f t="shared" si="9"/>
        <v>#NUM!</v>
      </c>
      <c r="J110" s="65"/>
      <c r="K110" s="63">
        <v>0</v>
      </c>
    </row>
    <row r="111" spans="4:11" ht="17.100000000000001" customHeight="1" x14ac:dyDescent="0.2">
      <c r="D111" s="146">
        <v>101</v>
      </c>
      <c r="E111" s="64" t="e">
        <f t="shared" si="5"/>
        <v>#NUM!</v>
      </c>
      <c r="F111" s="65" t="e">
        <f t="shared" si="6"/>
        <v>#NUM!</v>
      </c>
      <c r="G111" s="65" t="e">
        <f t="shared" si="7"/>
        <v>#NUM!</v>
      </c>
      <c r="H111" s="65" t="e">
        <f t="shared" si="8"/>
        <v>#NUM!</v>
      </c>
      <c r="I111" s="65" t="e">
        <f t="shared" si="9"/>
        <v>#NUM!</v>
      </c>
      <c r="J111" s="65"/>
      <c r="K111" s="63">
        <v>0</v>
      </c>
    </row>
    <row r="112" spans="4:11" ht="17.100000000000001" customHeight="1" x14ac:dyDescent="0.2">
      <c r="D112" s="146">
        <v>102</v>
      </c>
      <c r="E112" s="64" t="e">
        <f t="shared" si="5"/>
        <v>#NUM!</v>
      </c>
      <c r="F112" s="65" t="e">
        <f t="shared" si="6"/>
        <v>#NUM!</v>
      </c>
      <c r="G112" s="65" t="e">
        <f t="shared" si="7"/>
        <v>#NUM!</v>
      </c>
      <c r="H112" s="65" t="e">
        <f t="shared" si="8"/>
        <v>#NUM!</v>
      </c>
      <c r="I112" s="65" t="e">
        <f t="shared" si="9"/>
        <v>#NUM!</v>
      </c>
      <c r="J112" s="65"/>
      <c r="K112" s="63">
        <v>0</v>
      </c>
    </row>
    <row r="113" spans="4:11" ht="17.100000000000001" customHeight="1" x14ac:dyDescent="0.2">
      <c r="D113" s="146">
        <v>103</v>
      </c>
      <c r="E113" s="64" t="e">
        <f t="shared" si="5"/>
        <v>#NUM!</v>
      </c>
      <c r="F113" s="65" t="e">
        <f t="shared" si="6"/>
        <v>#NUM!</v>
      </c>
      <c r="G113" s="65" t="e">
        <f t="shared" si="7"/>
        <v>#NUM!</v>
      </c>
      <c r="H113" s="65" t="e">
        <f t="shared" si="8"/>
        <v>#NUM!</v>
      </c>
      <c r="I113" s="65" t="e">
        <f t="shared" si="9"/>
        <v>#NUM!</v>
      </c>
      <c r="J113" s="65"/>
      <c r="K113" s="63">
        <v>0</v>
      </c>
    </row>
    <row r="114" spans="4:11" ht="17.100000000000001" customHeight="1" x14ac:dyDescent="0.2">
      <c r="D114" s="146">
        <v>104</v>
      </c>
      <c r="E114" s="64" t="e">
        <f t="shared" si="5"/>
        <v>#NUM!</v>
      </c>
      <c r="F114" s="65" t="e">
        <f t="shared" si="6"/>
        <v>#NUM!</v>
      </c>
      <c r="G114" s="65" t="e">
        <f t="shared" si="7"/>
        <v>#NUM!</v>
      </c>
      <c r="H114" s="65" t="e">
        <f t="shared" si="8"/>
        <v>#NUM!</v>
      </c>
      <c r="I114" s="65" t="e">
        <f t="shared" si="9"/>
        <v>#NUM!</v>
      </c>
      <c r="J114" s="65"/>
      <c r="K114" s="63">
        <v>0</v>
      </c>
    </row>
    <row r="115" spans="4:11" ht="17.100000000000001" customHeight="1" x14ac:dyDescent="0.2">
      <c r="D115" s="146">
        <v>105</v>
      </c>
      <c r="E115" s="64" t="e">
        <f t="shared" si="5"/>
        <v>#NUM!</v>
      </c>
      <c r="F115" s="65" t="e">
        <f t="shared" si="6"/>
        <v>#NUM!</v>
      </c>
      <c r="G115" s="65" t="e">
        <f t="shared" si="7"/>
        <v>#NUM!</v>
      </c>
      <c r="H115" s="65" t="e">
        <f t="shared" si="8"/>
        <v>#NUM!</v>
      </c>
      <c r="I115" s="65" t="e">
        <f t="shared" si="9"/>
        <v>#NUM!</v>
      </c>
      <c r="J115" s="65"/>
      <c r="K115" s="63">
        <v>0</v>
      </c>
    </row>
    <row r="116" spans="4:11" ht="17.100000000000001" customHeight="1" x14ac:dyDescent="0.2">
      <c r="D116" s="146">
        <v>106</v>
      </c>
      <c r="E116" s="64" t="e">
        <f t="shared" si="5"/>
        <v>#NUM!</v>
      </c>
      <c r="F116" s="65" t="e">
        <f t="shared" si="6"/>
        <v>#NUM!</v>
      </c>
      <c r="G116" s="65" t="e">
        <f t="shared" si="7"/>
        <v>#NUM!</v>
      </c>
      <c r="H116" s="65" t="e">
        <f t="shared" si="8"/>
        <v>#NUM!</v>
      </c>
      <c r="I116" s="65" t="e">
        <f t="shared" si="9"/>
        <v>#NUM!</v>
      </c>
      <c r="J116" s="65"/>
      <c r="K116" s="63">
        <v>0</v>
      </c>
    </row>
    <row r="117" spans="4:11" ht="17.100000000000001" customHeight="1" x14ac:dyDescent="0.2">
      <c r="D117" s="146">
        <v>107</v>
      </c>
      <c r="E117" s="64" t="e">
        <f t="shared" si="5"/>
        <v>#NUM!</v>
      </c>
      <c r="F117" s="65" t="e">
        <f t="shared" si="6"/>
        <v>#NUM!</v>
      </c>
      <c r="G117" s="65" t="e">
        <f t="shared" si="7"/>
        <v>#NUM!</v>
      </c>
      <c r="H117" s="65" t="e">
        <f t="shared" si="8"/>
        <v>#NUM!</v>
      </c>
      <c r="I117" s="65" t="e">
        <f t="shared" si="9"/>
        <v>#NUM!</v>
      </c>
      <c r="J117" s="65"/>
      <c r="K117" s="63">
        <v>0</v>
      </c>
    </row>
    <row r="118" spans="4:11" ht="17.100000000000001" customHeight="1" x14ac:dyDescent="0.2">
      <c r="D118" s="147" t="s">
        <v>167</v>
      </c>
      <c r="E118" s="64" t="e">
        <f t="shared" si="5"/>
        <v>#NUM!</v>
      </c>
      <c r="F118" s="65" t="e">
        <f t="shared" si="6"/>
        <v>#NUM!</v>
      </c>
      <c r="G118" s="65" t="e">
        <f t="shared" si="7"/>
        <v>#NUM!</v>
      </c>
      <c r="H118" s="65" t="e">
        <f t="shared" si="8"/>
        <v>#NUM!</v>
      </c>
      <c r="I118" s="65" t="e">
        <f t="shared" si="9"/>
        <v>#NUM!</v>
      </c>
      <c r="J118" s="65"/>
      <c r="K118" s="63">
        <v>0</v>
      </c>
    </row>
    <row r="119" spans="4:11" ht="17.100000000000001" customHeight="1" x14ac:dyDescent="0.2">
      <c r="D119" s="146">
        <v>109</v>
      </c>
      <c r="E119" s="64" t="e">
        <f t="shared" si="5"/>
        <v>#NUM!</v>
      </c>
      <c r="F119" s="65" t="e">
        <f t="shared" si="6"/>
        <v>#NUM!</v>
      </c>
      <c r="G119" s="65" t="e">
        <f t="shared" si="7"/>
        <v>#NUM!</v>
      </c>
      <c r="H119" s="65" t="e">
        <f t="shared" si="8"/>
        <v>#NUM!</v>
      </c>
      <c r="I119" s="65" t="e">
        <f t="shared" si="9"/>
        <v>#NUM!</v>
      </c>
      <c r="J119" s="65"/>
      <c r="K119" s="63">
        <v>0</v>
      </c>
    </row>
    <row r="120" spans="4:11" ht="17.100000000000001" customHeight="1" x14ac:dyDescent="0.2">
      <c r="D120" s="146">
        <v>110</v>
      </c>
      <c r="E120" s="64" t="e">
        <f t="shared" si="5"/>
        <v>#NUM!</v>
      </c>
      <c r="F120" s="65" t="e">
        <f t="shared" si="6"/>
        <v>#NUM!</v>
      </c>
      <c r="G120" s="65" t="e">
        <f t="shared" si="7"/>
        <v>#NUM!</v>
      </c>
      <c r="H120" s="65" t="e">
        <f t="shared" si="8"/>
        <v>#NUM!</v>
      </c>
      <c r="I120" s="65" t="e">
        <f t="shared" si="9"/>
        <v>#NUM!</v>
      </c>
      <c r="J120" s="65"/>
      <c r="K120" s="63">
        <v>0</v>
      </c>
    </row>
    <row r="121" spans="4:11" ht="17.100000000000001" customHeight="1" x14ac:dyDescent="0.2">
      <c r="D121" s="146">
        <v>111</v>
      </c>
      <c r="E121" s="64" t="e">
        <f t="shared" si="5"/>
        <v>#NUM!</v>
      </c>
      <c r="F121" s="65" t="e">
        <f t="shared" si="6"/>
        <v>#NUM!</v>
      </c>
      <c r="G121" s="65" t="e">
        <f t="shared" si="7"/>
        <v>#NUM!</v>
      </c>
      <c r="H121" s="65" t="e">
        <f t="shared" si="8"/>
        <v>#NUM!</v>
      </c>
      <c r="I121" s="65" t="e">
        <f t="shared" si="9"/>
        <v>#NUM!</v>
      </c>
      <c r="J121" s="65"/>
      <c r="K121" s="63">
        <v>0</v>
      </c>
    </row>
    <row r="122" spans="4:11" ht="17.100000000000001" customHeight="1" x14ac:dyDescent="0.2">
      <c r="D122" s="146">
        <v>112</v>
      </c>
      <c r="E122" s="64" t="e">
        <f t="shared" si="5"/>
        <v>#NUM!</v>
      </c>
      <c r="F122" s="65" t="e">
        <f t="shared" si="6"/>
        <v>#NUM!</v>
      </c>
      <c r="G122" s="65" t="e">
        <f t="shared" si="7"/>
        <v>#NUM!</v>
      </c>
      <c r="H122" s="65" t="e">
        <f t="shared" si="8"/>
        <v>#NUM!</v>
      </c>
      <c r="I122" s="65" t="e">
        <f t="shared" si="9"/>
        <v>#NUM!</v>
      </c>
      <c r="J122" s="65"/>
      <c r="K122" s="63">
        <v>0</v>
      </c>
    </row>
    <row r="123" spans="4:11" ht="17.100000000000001" customHeight="1" x14ac:dyDescent="0.2">
      <c r="D123" s="146">
        <v>113</v>
      </c>
      <c r="E123" s="64" t="e">
        <f t="shared" si="5"/>
        <v>#NUM!</v>
      </c>
      <c r="F123" s="65" t="e">
        <f t="shared" si="6"/>
        <v>#NUM!</v>
      </c>
      <c r="G123" s="65" t="e">
        <f t="shared" si="7"/>
        <v>#NUM!</v>
      </c>
      <c r="H123" s="65" t="e">
        <f t="shared" si="8"/>
        <v>#NUM!</v>
      </c>
      <c r="I123" s="65" t="e">
        <f t="shared" si="9"/>
        <v>#NUM!</v>
      </c>
      <c r="J123" s="65"/>
      <c r="K123" s="63">
        <v>0</v>
      </c>
    </row>
    <row r="124" spans="4:11" ht="17.100000000000001" customHeight="1" x14ac:dyDescent="0.2">
      <c r="D124" s="146">
        <v>114</v>
      </c>
      <c r="E124" s="64" t="e">
        <f t="shared" si="5"/>
        <v>#NUM!</v>
      </c>
      <c r="F124" s="65" t="e">
        <f t="shared" si="6"/>
        <v>#NUM!</v>
      </c>
      <c r="G124" s="65" t="e">
        <f t="shared" si="7"/>
        <v>#NUM!</v>
      </c>
      <c r="H124" s="65" t="e">
        <f t="shared" si="8"/>
        <v>#NUM!</v>
      </c>
      <c r="I124" s="65" t="e">
        <f t="shared" si="9"/>
        <v>#NUM!</v>
      </c>
      <c r="J124" s="65"/>
      <c r="K124" s="63">
        <v>0</v>
      </c>
    </row>
    <row r="125" spans="4:11" ht="17.100000000000001" customHeight="1" x14ac:dyDescent="0.2">
      <c r="D125" s="146">
        <v>115</v>
      </c>
      <c r="E125" s="64" t="e">
        <f t="shared" si="5"/>
        <v>#NUM!</v>
      </c>
      <c r="F125" s="65" t="e">
        <f t="shared" si="6"/>
        <v>#NUM!</v>
      </c>
      <c r="G125" s="65" t="e">
        <f t="shared" si="7"/>
        <v>#NUM!</v>
      </c>
      <c r="H125" s="65" t="e">
        <f t="shared" si="8"/>
        <v>#NUM!</v>
      </c>
      <c r="I125" s="65" t="e">
        <f t="shared" si="9"/>
        <v>#NUM!</v>
      </c>
      <c r="J125" s="65"/>
      <c r="K125" s="63">
        <v>0</v>
      </c>
    </row>
    <row r="126" spans="4:11" ht="17.100000000000001" customHeight="1" x14ac:dyDescent="0.2">
      <c r="D126" s="146">
        <v>116</v>
      </c>
      <c r="E126" s="64" t="e">
        <f t="shared" si="5"/>
        <v>#NUM!</v>
      </c>
      <c r="F126" s="65" t="e">
        <f t="shared" si="6"/>
        <v>#NUM!</v>
      </c>
      <c r="G126" s="65" t="e">
        <f t="shared" si="7"/>
        <v>#NUM!</v>
      </c>
      <c r="H126" s="65" t="e">
        <f t="shared" si="8"/>
        <v>#NUM!</v>
      </c>
      <c r="I126" s="65" t="e">
        <f t="shared" si="9"/>
        <v>#NUM!</v>
      </c>
      <c r="J126" s="65"/>
      <c r="K126" s="63">
        <v>0</v>
      </c>
    </row>
    <row r="127" spans="4:11" ht="17.100000000000001" customHeight="1" x14ac:dyDescent="0.2">
      <c r="D127" s="146">
        <v>117</v>
      </c>
      <c r="E127" s="64" t="e">
        <f t="shared" si="5"/>
        <v>#NUM!</v>
      </c>
      <c r="F127" s="65" t="e">
        <f t="shared" si="6"/>
        <v>#NUM!</v>
      </c>
      <c r="G127" s="65" t="e">
        <f t="shared" si="7"/>
        <v>#NUM!</v>
      </c>
      <c r="H127" s="65" t="e">
        <f t="shared" si="8"/>
        <v>#NUM!</v>
      </c>
      <c r="I127" s="65" t="e">
        <f t="shared" si="9"/>
        <v>#NUM!</v>
      </c>
      <c r="J127" s="65"/>
      <c r="K127" s="63">
        <v>0</v>
      </c>
    </row>
    <row r="128" spans="4:11" ht="17.100000000000001" customHeight="1" x14ac:dyDescent="0.2">
      <c r="D128" s="146">
        <v>118</v>
      </c>
      <c r="E128" s="64" t="e">
        <f t="shared" si="5"/>
        <v>#NUM!</v>
      </c>
      <c r="F128" s="65" t="e">
        <f t="shared" si="6"/>
        <v>#NUM!</v>
      </c>
      <c r="G128" s="65" t="e">
        <f t="shared" si="7"/>
        <v>#NUM!</v>
      </c>
      <c r="H128" s="65" t="e">
        <f t="shared" si="8"/>
        <v>#NUM!</v>
      </c>
      <c r="I128" s="65" t="e">
        <f t="shared" si="9"/>
        <v>#NUM!</v>
      </c>
      <c r="J128" s="65"/>
      <c r="K128" s="63">
        <v>0</v>
      </c>
    </row>
    <row r="129" spans="4:11" ht="17.100000000000001" customHeight="1" x14ac:dyDescent="0.2">
      <c r="D129" s="146">
        <v>119</v>
      </c>
      <c r="E129" s="64" t="e">
        <f t="shared" si="5"/>
        <v>#NUM!</v>
      </c>
      <c r="F129" s="65" t="e">
        <f t="shared" si="6"/>
        <v>#NUM!</v>
      </c>
      <c r="G129" s="65" t="e">
        <f t="shared" si="7"/>
        <v>#NUM!</v>
      </c>
      <c r="H129" s="65" t="e">
        <f t="shared" si="8"/>
        <v>#NUM!</v>
      </c>
      <c r="I129" s="65" t="e">
        <f t="shared" si="9"/>
        <v>#NUM!</v>
      </c>
      <c r="J129" s="65"/>
      <c r="K129" s="63">
        <v>0</v>
      </c>
    </row>
    <row r="130" spans="4:11" ht="17.100000000000001" customHeight="1" x14ac:dyDescent="0.2">
      <c r="D130" s="147" t="s">
        <v>168</v>
      </c>
      <c r="E130" s="64" t="e">
        <f t="shared" si="5"/>
        <v>#NUM!</v>
      </c>
      <c r="F130" s="65" t="e">
        <f t="shared" si="6"/>
        <v>#NUM!</v>
      </c>
      <c r="G130" s="65" t="e">
        <f t="shared" si="7"/>
        <v>#NUM!</v>
      </c>
      <c r="H130" s="65" t="e">
        <f t="shared" si="8"/>
        <v>#NUM!</v>
      </c>
      <c r="I130" s="65" t="e">
        <f t="shared" si="9"/>
        <v>#NUM!</v>
      </c>
      <c r="J130" s="65"/>
      <c r="K130" s="63">
        <v>0</v>
      </c>
    </row>
    <row r="131" spans="4:11" ht="17.100000000000001" customHeight="1" x14ac:dyDescent="0.2">
      <c r="D131" s="146">
        <v>121</v>
      </c>
      <c r="E131" s="64" t="e">
        <f t="shared" si="5"/>
        <v>#NUM!</v>
      </c>
      <c r="F131" s="65" t="e">
        <f t="shared" si="6"/>
        <v>#NUM!</v>
      </c>
      <c r="G131" s="65" t="e">
        <f t="shared" si="7"/>
        <v>#NUM!</v>
      </c>
      <c r="H131" s="65" t="e">
        <f t="shared" si="8"/>
        <v>#NUM!</v>
      </c>
      <c r="I131" s="65" t="e">
        <f t="shared" si="9"/>
        <v>#NUM!</v>
      </c>
      <c r="J131" s="65"/>
      <c r="K131" s="63">
        <v>0</v>
      </c>
    </row>
    <row r="132" spans="4:11" ht="17.100000000000001" customHeight="1" x14ac:dyDescent="0.2">
      <c r="D132" s="146">
        <v>122</v>
      </c>
      <c r="E132" s="64" t="e">
        <f t="shared" si="5"/>
        <v>#NUM!</v>
      </c>
      <c r="F132" s="65" t="e">
        <f t="shared" si="6"/>
        <v>#NUM!</v>
      </c>
      <c r="G132" s="65" t="e">
        <f t="shared" si="7"/>
        <v>#NUM!</v>
      </c>
      <c r="H132" s="65" t="e">
        <f t="shared" si="8"/>
        <v>#NUM!</v>
      </c>
      <c r="I132" s="65" t="e">
        <f t="shared" si="9"/>
        <v>#NUM!</v>
      </c>
      <c r="J132" s="65"/>
      <c r="K132" s="63">
        <v>0</v>
      </c>
    </row>
    <row r="133" spans="4:11" ht="17.100000000000001" customHeight="1" x14ac:dyDescent="0.2">
      <c r="D133" s="146">
        <v>123</v>
      </c>
      <c r="E133" s="64" t="e">
        <f t="shared" si="5"/>
        <v>#NUM!</v>
      </c>
      <c r="F133" s="65" t="e">
        <f t="shared" si="6"/>
        <v>#NUM!</v>
      </c>
      <c r="G133" s="65" t="e">
        <f t="shared" si="7"/>
        <v>#NUM!</v>
      </c>
      <c r="H133" s="65" t="e">
        <f t="shared" si="8"/>
        <v>#NUM!</v>
      </c>
      <c r="I133" s="65" t="e">
        <f t="shared" si="9"/>
        <v>#NUM!</v>
      </c>
      <c r="J133" s="65"/>
      <c r="K133" s="63">
        <v>0</v>
      </c>
    </row>
    <row r="134" spans="4:11" ht="17.100000000000001" customHeight="1" x14ac:dyDescent="0.2">
      <c r="D134" s="146">
        <v>124</v>
      </c>
      <c r="E134" s="64" t="e">
        <f t="shared" si="5"/>
        <v>#NUM!</v>
      </c>
      <c r="F134" s="65" t="e">
        <f t="shared" si="6"/>
        <v>#NUM!</v>
      </c>
      <c r="G134" s="65" t="e">
        <f t="shared" si="7"/>
        <v>#NUM!</v>
      </c>
      <c r="H134" s="65" t="e">
        <f t="shared" si="8"/>
        <v>#NUM!</v>
      </c>
      <c r="I134" s="65" t="e">
        <f t="shared" si="9"/>
        <v>#NUM!</v>
      </c>
      <c r="J134" s="65"/>
      <c r="K134" s="63">
        <v>0</v>
      </c>
    </row>
    <row r="135" spans="4:11" ht="17.100000000000001" customHeight="1" x14ac:dyDescent="0.2">
      <c r="D135" s="146">
        <v>125</v>
      </c>
      <c r="E135" s="64" t="e">
        <f t="shared" si="5"/>
        <v>#NUM!</v>
      </c>
      <c r="F135" s="65" t="e">
        <f t="shared" si="6"/>
        <v>#NUM!</v>
      </c>
      <c r="G135" s="65" t="e">
        <f t="shared" si="7"/>
        <v>#NUM!</v>
      </c>
      <c r="H135" s="65" t="e">
        <f t="shared" si="8"/>
        <v>#NUM!</v>
      </c>
      <c r="I135" s="65" t="e">
        <f t="shared" si="9"/>
        <v>#NUM!</v>
      </c>
      <c r="J135" s="65"/>
      <c r="K135" s="63">
        <v>0</v>
      </c>
    </row>
    <row r="136" spans="4:11" ht="17.100000000000001" customHeight="1" x14ac:dyDescent="0.2">
      <c r="D136" s="146">
        <v>126</v>
      </c>
      <c r="E136" s="64" t="e">
        <f t="shared" si="5"/>
        <v>#NUM!</v>
      </c>
      <c r="F136" s="65" t="e">
        <f t="shared" si="6"/>
        <v>#NUM!</v>
      </c>
      <c r="G136" s="65" t="e">
        <f t="shared" si="7"/>
        <v>#NUM!</v>
      </c>
      <c r="H136" s="65" t="e">
        <f t="shared" si="8"/>
        <v>#NUM!</v>
      </c>
      <c r="I136" s="65" t="e">
        <f t="shared" si="9"/>
        <v>#NUM!</v>
      </c>
      <c r="J136" s="65"/>
      <c r="K136" s="63">
        <v>0</v>
      </c>
    </row>
    <row r="137" spans="4:11" ht="17.100000000000001" customHeight="1" x14ac:dyDescent="0.2">
      <c r="D137" s="146">
        <v>127</v>
      </c>
      <c r="E137" s="64" t="e">
        <f t="shared" si="5"/>
        <v>#NUM!</v>
      </c>
      <c r="F137" s="65" t="e">
        <f t="shared" si="6"/>
        <v>#NUM!</v>
      </c>
      <c r="G137" s="65" t="e">
        <f t="shared" si="7"/>
        <v>#NUM!</v>
      </c>
      <c r="H137" s="65" t="e">
        <f t="shared" si="8"/>
        <v>#NUM!</v>
      </c>
      <c r="I137" s="65" t="e">
        <f t="shared" si="9"/>
        <v>#NUM!</v>
      </c>
      <c r="J137" s="65"/>
      <c r="K137" s="63">
        <v>0</v>
      </c>
    </row>
    <row r="138" spans="4:11" ht="17.100000000000001" customHeight="1" x14ac:dyDescent="0.2">
      <c r="D138" s="146">
        <v>128</v>
      </c>
      <c r="E138" s="64" t="e">
        <f t="shared" si="5"/>
        <v>#NUM!</v>
      </c>
      <c r="F138" s="65" t="e">
        <f t="shared" si="6"/>
        <v>#NUM!</v>
      </c>
      <c r="G138" s="65" t="e">
        <f t="shared" si="7"/>
        <v>#NUM!</v>
      </c>
      <c r="H138" s="65" t="e">
        <f t="shared" si="8"/>
        <v>#NUM!</v>
      </c>
      <c r="I138" s="65" t="e">
        <f t="shared" si="9"/>
        <v>#NUM!</v>
      </c>
      <c r="J138" s="65"/>
      <c r="K138" s="63">
        <v>0</v>
      </c>
    </row>
    <row r="139" spans="4:11" ht="17.100000000000001" customHeight="1" x14ac:dyDescent="0.2">
      <c r="D139" s="146">
        <v>129</v>
      </c>
      <c r="E139" s="64" t="e">
        <f t="shared" si="5"/>
        <v>#NUM!</v>
      </c>
      <c r="F139" s="65" t="e">
        <f t="shared" si="6"/>
        <v>#NUM!</v>
      </c>
      <c r="G139" s="65" t="e">
        <f t="shared" si="7"/>
        <v>#NUM!</v>
      </c>
      <c r="H139" s="65" t="e">
        <f t="shared" si="8"/>
        <v>#NUM!</v>
      </c>
      <c r="I139" s="65" t="e">
        <f t="shared" si="9"/>
        <v>#NUM!</v>
      </c>
      <c r="J139" s="65"/>
      <c r="K139" s="63">
        <v>0</v>
      </c>
    </row>
    <row r="140" spans="4:11" ht="17.100000000000001" customHeight="1" x14ac:dyDescent="0.2">
      <c r="D140" s="146">
        <v>130</v>
      </c>
      <c r="E140" s="64" t="e">
        <f t="shared" si="5"/>
        <v>#NUM!</v>
      </c>
      <c r="F140" s="65" t="e">
        <f t="shared" si="6"/>
        <v>#NUM!</v>
      </c>
      <c r="G140" s="65" t="e">
        <f t="shared" si="7"/>
        <v>#NUM!</v>
      </c>
      <c r="H140" s="65" t="e">
        <f t="shared" si="8"/>
        <v>#NUM!</v>
      </c>
      <c r="I140" s="65" t="e">
        <f t="shared" si="9"/>
        <v>#NUM!</v>
      </c>
      <c r="J140" s="65"/>
      <c r="K140" s="63">
        <v>0</v>
      </c>
    </row>
    <row r="141" spans="4:11" ht="17.100000000000001" customHeight="1" x14ac:dyDescent="0.2">
      <c r="D141" s="146">
        <v>131</v>
      </c>
      <c r="E141" s="64" t="e">
        <f t="shared" ref="E141:E204" si="10">IF(G140&lt;=0.001,0,SUM($C$16-F141))</f>
        <v>#NUM!</v>
      </c>
      <c r="F141" s="65" t="e">
        <f t="shared" ref="F141:F204" si="11">SUM(G140*$C$9/12)</f>
        <v>#NUM!</v>
      </c>
      <c r="G141" s="65" t="e">
        <f t="shared" ref="G141:G204" si="12">IF(SUM(G140-E141-$C$13-K141)&lt;=0.001,0,SUM(G140-E141-$C$13-K141))</f>
        <v>#NUM!</v>
      </c>
      <c r="H141" s="65" t="e">
        <f t="shared" ref="H141:H204" si="13">IF($G140&lt;=0.001,0,SUM(E141,H140,$C$13))</f>
        <v>#NUM!</v>
      </c>
      <c r="I141" s="65" t="e">
        <f t="shared" ref="I141:I204" si="14">IF($G140&lt;=0.001,0,SUM(F141,I140))</f>
        <v>#NUM!</v>
      </c>
      <c r="J141" s="65"/>
      <c r="K141" s="63">
        <v>0</v>
      </c>
    </row>
    <row r="142" spans="4:11" ht="17.100000000000001" customHeight="1" x14ac:dyDescent="0.2">
      <c r="D142" s="147" t="s">
        <v>169</v>
      </c>
      <c r="E142" s="64" t="e">
        <f t="shared" si="10"/>
        <v>#NUM!</v>
      </c>
      <c r="F142" s="65" t="e">
        <f t="shared" si="11"/>
        <v>#NUM!</v>
      </c>
      <c r="G142" s="65" t="e">
        <f t="shared" si="12"/>
        <v>#NUM!</v>
      </c>
      <c r="H142" s="65" t="e">
        <f t="shared" si="13"/>
        <v>#NUM!</v>
      </c>
      <c r="I142" s="65" t="e">
        <f t="shared" si="14"/>
        <v>#NUM!</v>
      </c>
      <c r="J142" s="65"/>
      <c r="K142" s="63">
        <v>0</v>
      </c>
    </row>
    <row r="143" spans="4:11" ht="17.100000000000001" customHeight="1" x14ac:dyDescent="0.2">
      <c r="D143" s="146">
        <v>133</v>
      </c>
      <c r="E143" s="64" t="e">
        <f t="shared" si="10"/>
        <v>#NUM!</v>
      </c>
      <c r="F143" s="65" t="e">
        <f t="shared" si="11"/>
        <v>#NUM!</v>
      </c>
      <c r="G143" s="65" t="e">
        <f t="shared" si="12"/>
        <v>#NUM!</v>
      </c>
      <c r="H143" s="65" t="e">
        <f t="shared" si="13"/>
        <v>#NUM!</v>
      </c>
      <c r="I143" s="65" t="e">
        <f t="shared" si="14"/>
        <v>#NUM!</v>
      </c>
      <c r="J143" s="65"/>
      <c r="K143" s="63">
        <v>0</v>
      </c>
    </row>
    <row r="144" spans="4:11" ht="17.100000000000001" customHeight="1" x14ac:dyDescent="0.2">
      <c r="D144" s="146">
        <v>134</v>
      </c>
      <c r="E144" s="64" t="e">
        <f t="shared" si="10"/>
        <v>#NUM!</v>
      </c>
      <c r="F144" s="65" t="e">
        <f t="shared" si="11"/>
        <v>#NUM!</v>
      </c>
      <c r="G144" s="65" t="e">
        <f t="shared" si="12"/>
        <v>#NUM!</v>
      </c>
      <c r="H144" s="65" t="e">
        <f t="shared" si="13"/>
        <v>#NUM!</v>
      </c>
      <c r="I144" s="65" t="e">
        <f t="shared" si="14"/>
        <v>#NUM!</v>
      </c>
      <c r="J144" s="65"/>
      <c r="K144" s="63">
        <v>0</v>
      </c>
    </row>
    <row r="145" spans="4:11" ht="17.100000000000001" customHeight="1" x14ac:dyDescent="0.2">
      <c r="D145" s="146">
        <v>135</v>
      </c>
      <c r="E145" s="64" t="e">
        <f t="shared" si="10"/>
        <v>#NUM!</v>
      </c>
      <c r="F145" s="65" t="e">
        <f t="shared" si="11"/>
        <v>#NUM!</v>
      </c>
      <c r="G145" s="65" t="e">
        <f t="shared" si="12"/>
        <v>#NUM!</v>
      </c>
      <c r="H145" s="65" t="e">
        <f t="shared" si="13"/>
        <v>#NUM!</v>
      </c>
      <c r="I145" s="65" t="e">
        <f t="shared" si="14"/>
        <v>#NUM!</v>
      </c>
      <c r="J145" s="65"/>
      <c r="K145" s="63">
        <v>0</v>
      </c>
    </row>
    <row r="146" spans="4:11" ht="17.100000000000001" customHeight="1" x14ac:dyDescent="0.2">
      <c r="D146" s="146">
        <v>136</v>
      </c>
      <c r="E146" s="64" t="e">
        <f t="shared" si="10"/>
        <v>#NUM!</v>
      </c>
      <c r="F146" s="65" t="e">
        <f t="shared" si="11"/>
        <v>#NUM!</v>
      </c>
      <c r="G146" s="65" t="e">
        <f t="shared" si="12"/>
        <v>#NUM!</v>
      </c>
      <c r="H146" s="65" t="e">
        <f t="shared" si="13"/>
        <v>#NUM!</v>
      </c>
      <c r="I146" s="65" t="e">
        <f t="shared" si="14"/>
        <v>#NUM!</v>
      </c>
      <c r="J146" s="65"/>
      <c r="K146" s="63">
        <v>0</v>
      </c>
    </row>
    <row r="147" spans="4:11" ht="17.100000000000001" customHeight="1" x14ac:dyDescent="0.2">
      <c r="D147" s="146">
        <v>137</v>
      </c>
      <c r="E147" s="64" t="e">
        <f t="shared" si="10"/>
        <v>#NUM!</v>
      </c>
      <c r="F147" s="65" t="e">
        <f t="shared" si="11"/>
        <v>#NUM!</v>
      </c>
      <c r="G147" s="65" t="e">
        <f t="shared" si="12"/>
        <v>#NUM!</v>
      </c>
      <c r="H147" s="65" t="e">
        <f t="shared" si="13"/>
        <v>#NUM!</v>
      </c>
      <c r="I147" s="65" t="e">
        <f t="shared" si="14"/>
        <v>#NUM!</v>
      </c>
      <c r="J147" s="65"/>
      <c r="K147" s="63">
        <v>0</v>
      </c>
    </row>
    <row r="148" spans="4:11" ht="17.100000000000001" customHeight="1" x14ac:dyDescent="0.2">
      <c r="D148" s="146">
        <v>138</v>
      </c>
      <c r="E148" s="64" t="e">
        <f t="shared" si="10"/>
        <v>#NUM!</v>
      </c>
      <c r="F148" s="65" t="e">
        <f t="shared" si="11"/>
        <v>#NUM!</v>
      </c>
      <c r="G148" s="65" t="e">
        <f t="shared" si="12"/>
        <v>#NUM!</v>
      </c>
      <c r="H148" s="65" t="e">
        <f t="shared" si="13"/>
        <v>#NUM!</v>
      </c>
      <c r="I148" s="65" t="e">
        <f t="shared" si="14"/>
        <v>#NUM!</v>
      </c>
      <c r="J148" s="65"/>
      <c r="K148" s="63">
        <v>0</v>
      </c>
    </row>
    <row r="149" spans="4:11" ht="17.100000000000001" customHeight="1" x14ac:dyDescent="0.2">
      <c r="D149" s="146">
        <v>139</v>
      </c>
      <c r="E149" s="64" t="e">
        <f t="shared" si="10"/>
        <v>#NUM!</v>
      </c>
      <c r="F149" s="65" t="e">
        <f t="shared" si="11"/>
        <v>#NUM!</v>
      </c>
      <c r="G149" s="65" t="e">
        <f t="shared" si="12"/>
        <v>#NUM!</v>
      </c>
      <c r="H149" s="65" t="e">
        <f t="shared" si="13"/>
        <v>#NUM!</v>
      </c>
      <c r="I149" s="65" t="e">
        <f t="shared" si="14"/>
        <v>#NUM!</v>
      </c>
      <c r="J149" s="65"/>
      <c r="K149" s="63">
        <v>0</v>
      </c>
    </row>
    <row r="150" spans="4:11" ht="17.100000000000001" customHeight="1" x14ac:dyDescent="0.2">
      <c r="D150" s="146">
        <v>140</v>
      </c>
      <c r="E150" s="64" t="e">
        <f t="shared" si="10"/>
        <v>#NUM!</v>
      </c>
      <c r="F150" s="65" t="e">
        <f t="shared" si="11"/>
        <v>#NUM!</v>
      </c>
      <c r="G150" s="65" t="e">
        <f t="shared" si="12"/>
        <v>#NUM!</v>
      </c>
      <c r="H150" s="65" t="e">
        <f t="shared" si="13"/>
        <v>#NUM!</v>
      </c>
      <c r="I150" s="65" t="e">
        <f t="shared" si="14"/>
        <v>#NUM!</v>
      </c>
      <c r="J150" s="65"/>
      <c r="K150" s="63">
        <v>0</v>
      </c>
    </row>
    <row r="151" spans="4:11" ht="17.100000000000001" customHeight="1" x14ac:dyDescent="0.2">
      <c r="D151" s="146">
        <v>141</v>
      </c>
      <c r="E151" s="64" t="e">
        <f t="shared" si="10"/>
        <v>#NUM!</v>
      </c>
      <c r="F151" s="65" t="e">
        <f t="shared" si="11"/>
        <v>#NUM!</v>
      </c>
      <c r="G151" s="65" t="e">
        <f t="shared" si="12"/>
        <v>#NUM!</v>
      </c>
      <c r="H151" s="65" t="e">
        <f t="shared" si="13"/>
        <v>#NUM!</v>
      </c>
      <c r="I151" s="65" t="e">
        <f t="shared" si="14"/>
        <v>#NUM!</v>
      </c>
      <c r="J151" s="65"/>
      <c r="K151" s="63">
        <v>0</v>
      </c>
    </row>
    <row r="152" spans="4:11" ht="17.100000000000001" customHeight="1" x14ac:dyDescent="0.2">
      <c r="D152" s="146">
        <v>142</v>
      </c>
      <c r="E152" s="64" t="e">
        <f t="shared" si="10"/>
        <v>#NUM!</v>
      </c>
      <c r="F152" s="65" t="e">
        <f t="shared" si="11"/>
        <v>#NUM!</v>
      </c>
      <c r="G152" s="65" t="e">
        <f t="shared" si="12"/>
        <v>#NUM!</v>
      </c>
      <c r="H152" s="65" t="e">
        <f t="shared" si="13"/>
        <v>#NUM!</v>
      </c>
      <c r="I152" s="65" t="e">
        <f t="shared" si="14"/>
        <v>#NUM!</v>
      </c>
      <c r="J152" s="65"/>
      <c r="K152" s="63">
        <v>0</v>
      </c>
    </row>
    <row r="153" spans="4:11" ht="17.100000000000001" customHeight="1" x14ac:dyDescent="0.2">
      <c r="D153" s="146">
        <v>143</v>
      </c>
      <c r="E153" s="64" t="e">
        <f t="shared" si="10"/>
        <v>#NUM!</v>
      </c>
      <c r="F153" s="65" t="e">
        <f t="shared" si="11"/>
        <v>#NUM!</v>
      </c>
      <c r="G153" s="65" t="e">
        <f t="shared" si="12"/>
        <v>#NUM!</v>
      </c>
      <c r="H153" s="65" t="e">
        <f t="shared" si="13"/>
        <v>#NUM!</v>
      </c>
      <c r="I153" s="65" t="e">
        <f t="shared" si="14"/>
        <v>#NUM!</v>
      </c>
      <c r="J153" s="65"/>
      <c r="K153" s="63">
        <v>0</v>
      </c>
    </row>
    <row r="154" spans="4:11" ht="17.100000000000001" customHeight="1" x14ac:dyDescent="0.2">
      <c r="D154" s="147" t="s">
        <v>170</v>
      </c>
      <c r="E154" s="64" t="e">
        <f t="shared" si="10"/>
        <v>#NUM!</v>
      </c>
      <c r="F154" s="65" t="e">
        <f t="shared" si="11"/>
        <v>#NUM!</v>
      </c>
      <c r="G154" s="65" t="e">
        <f t="shared" si="12"/>
        <v>#NUM!</v>
      </c>
      <c r="H154" s="65" t="e">
        <f t="shared" si="13"/>
        <v>#NUM!</v>
      </c>
      <c r="I154" s="65" t="e">
        <f t="shared" si="14"/>
        <v>#NUM!</v>
      </c>
      <c r="J154" s="65"/>
      <c r="K154" s="63">
        <v>0</v>
      </c>
    </row>
    <row r="155" spans="4:11" ht="17.100000000000001" customHeight="1" x14ac:dyDescent="0.2">
      <c r="D155" s="146">
        <v>145</v>
      </c>
      <c r="E155" s="64" t="e">
        <f t="shared" si="10"/>
        <v>#NUM!</v>
      </c>
      <c r="F155" s="65" t="e">
        <f t="shared" si="11"/>
        <v>#NUM!</v>
      </c>
      <c r="G155" s="65" t="e">
        <f t="shared" si="12"/>
        <v>#NUM!</v>
      </c>
      <c r="H155" s="65" t="e">
        <f t="shared" si="13"/>
        <v>#NUM!</v>
      </c>
      <c r="I155" s="65" t="e">
        <f t="shared" si="14"/>
        <v>#NUM!</v>
      </c>
      <c r="J155" s="65"/>
      <c r="K155" s="63">
        <v>0</v>
      </c>
    </row>
    <row r="156" spans="4:11" ht="17.100000000000001" customHeight="1" x14ac:dyDescent="0.2">
      <c r="D156" s="146">
        <v>146</v>
      </c>
      <c r="E156" s="64" t="e">
        <f t="shared" si="10"/>
        <v>#NUM!</v>
      </c>
      <c r="F156" s="65" t="e">
        <f t="shared" si="11"/>
        <v>#NUM!</v>
      </c>
      <c r="G156" s="65" t="e">
        <f t="shared" si="12"/>
        <v>#NUM!</v>
      </c>
      <c r="H156" s="65" t="e">
        <f t="shared" si="13"/>
        <v>#NUM!</v>
      </c>
      <c r="I156" s="65" t="e">
        <f t="shared" si="14"/>
        <v>#NUM!</v>
      </c>
      <c r="J156" s="65"/>
      <c r="K156" s="63">
        <v>0</v>
      </c>
    </row>
    <row r="157" spans="4:11" ht="17.100000000000001" customHeight="1" x14ac:dyDescent="0.2">
      <c r="D157" s="146">
        <v>147</v>
      </c>
      <c r="E157" s="64" t="e">
        <f t="shared" si="10"/>
        <v>#NUM!</v>
      </c>
      <c r="F157" s="65" t="e">
        <f t="shared" si="11"/>
        <v>#NUM!</v>
      </c>
      <c r="G157" s="65" t="e">
        <f t="shared" si="12"/>
        <v>#NUM!</v>
      </c>
      <c r="H157" s="65" t="e">
        <f t="shared" si="13"/>
        <v>#NUM!</v>
      </c>
      <c r="I157" s="65" t="e">
        <f t="shared" si="14"/>
        <v>#NUM!</v>
      </c>
      <c r="J157" s="65"/>
      <c r="K157" s="63">
        <v>0</v>
      </c>
    </row>
    <row r="158" spans="4:11" ht="17.100000000000001" customHeight="1" x14ac:dyDescent="0.2">
      <c r="D158" s="146">
        <v>148</v>
      </c>
      <c r="E158" s="64" t="e">
        <f t="shared" si="10"/>
        <v>#NUM!</v>
      </c>
      <c r="F158" s="65" t="e">
        <f t="shared" si="11"/>
        <v>#NUM!</v>
      </c>
      <c r="G158" s="65" t="e">
        <f t="shared" si="12"/>
        <v>#NUM!</v>
      </c>
      <c r="H158" s="65" t="e">
        <f t="shared" si="13"/>
        <v>#NUM!</v>
      </c>
      <c r="I158" s="65" t="e">
        <f t="shared" si="14"/>
        <v>#NUM!</v>
      </c>
      <c r="J158" s="65"/>
      <c r="K158" s="63">
        <v>0</v>
      </c>
    </row>
    <row r="159" spans="4:11" ht="17.100000000000001" customHeight="1" x14ac:dyDescent="0.2">
      <c r="D159" s="146">
        <v>149</v>
      </c>
      <c r="E159" s="64" t="e">
        <f t="shared" si="10"/>
        <v>#NUM!</v>
      </c>
      <c r="F159" s="65" t="e">
        <f t="shared" si="11"/>
        <v>#NUM!</v>
      </c>
      <c r="G159" s="65" t="e">
        <f t="shared" si="12"/>
        <v>#NUM!</v>
      </c>
      <c r="H159" s="65" t="e">
        <f t="shared" si="13"/>
        <v>#NUM!</v>
      </c>
      <c r="I159" s="65" t="e">
        <f t="shared" si="14"/>
        <v>#NUM!</v>
      </c>
      <c r="J159" s="65"/>
      <c r="K159" s="63">
        <v>0</v>
      </c>
    </row>
    <row r="160" spans="4:11" ht="17.100000000000001" customHeight="1" x14ac:dyDescent="0.2">
      <c r="D160" s="146">
        <v>150</v>
      </c>
      <c r="E160" s="64" t="e">
        <f t="shared" si="10"/>
        <v>#NUM!</v>
      </c>
      <c r="F160" s="65" t="e">
        <f t="shared" si="11"/>
        <v>#NUM!</v>
      </c>
      <c r="G160" s="65" t="e">
        <f t="shared" si="12"/>
        <v>#NUM!</v>
      </c>
      <c r="H160" s="65" t="e">
        <f t="shared" si="13"/>
        <v>#NUM!</v>
      </c>
      <c r="I160" s="65" t="e">
        <f t="shared" si="14"/>
        <v>#NUM!</v>
      </c>
      <c r="J160" s="65"/>
      <c r="K160" s="63">
        <v>0</v>
      </c>
    </row>
    <row r="161" spans="4:11" ht="17.100000000000001" customHeight="1" x14ac:dyDescent="0.2">
      <c r="D161" s="146">
        <v>151</v>
      </c>
      <c r="E161" s="64" t="e">
        <f t="shared" si="10"/>
        <v>#NUM!</v>
      </c>
      <c r="F161" s="65" t="e">
        <f t="shared" si="11"/>
        <v>#NUM!</v>
      </c>
      <c r="G161" s="65" t="e">
        <f t="shared" si="12"/>
        <v>#NUM!</v>
      </c>
      <c r="H161" s="65" t="e">
        <f t="shared" si="13"/>
        <v>#NUM!</v>
      </c>
      <c r="I161" s="65" t="e">
        <f t="shared" si="14"/>
        <v>#NUM!</v>
      </c>
      <c r="J161" s="65"/>
      <c r="K161" s="63">
        <v>0</v>
      </c>
    </row>
    <row r="162" spans="4:11" ht="17.100000000000001" customHeight="1" x14ac:dyDescent="0.2">
      <c r="D162" s="146">
        <v>152</v>
      </c>
      <c r="E162" s="64" t="e">
        <f t="shared" si="10"/>
        <v>#NUM!</v>
      </c>
      <c r="F162" s="65" t="e">
        <f t="shared" si="11"/>
        <v>#NUM!</v>
      </c>
      <c r="G162" s="65" t="e">
        <f t="shared" si="12"/>
        <v>#NUM!</v>
      </c>
      <c r="H162" s="65" t="e">
        <f t="shared" si="13"/>
        <v>#NUM!</v>
      </c>
      <c r="I162" s="65" t="e">
        <f t="shared" si="14"/>
        <v>#NUM!</v>
      </c>
      <c r="J162" s="65"/>
      <c r="K162" s="63">
        <v>0</v>
      </c>
    </row>
    <row r="163" spans="4:11" ht="17.100000000000001" customHeight="1" x14ac:dyDescent="0.2">
      <c r="D163" s="146">
        <v>153</v>
      </c>
      <c r="E163" s="64" t="e">
        <f t="shared" si="10"/>
        <v>#NUM!</v>
      </c>
      <c r="F163" s="65" t="e">
        <f t="shared" si="11"/>
        <v>#NUM!</v>
      </c>
      <c r="G163" s="65" t="e">
        <f t="shared" si="12"/>
        <v>#NUM!</v>
      </c>
      <c r="H163" s="65" t="e">
        <f t="shared" si="13"/>
        <v>#NUM!</v>
      </c>
      <c r="I163" s="65" t="e">
        <f t="shared" si="14"/>
        <v>#NUM!</v>
      </c>
      <c r="J163" s="65"/>
      <c r="K163" s="63">
        <v>0</v>
      </c>
    </row>
    <row r="164" spans="4:11" ht="17.100000000000001" customHeight="1" x14ac:dyDescent="0.2">
      <c r="D164" s="146">
        <v>154</v>
      </c>
      <c r="E164" s="64" t="e">
        <f t="shared" si="10"/>
        <v>#NUM!</v>
      </c>
      <c r="F164" s="65" t="e">
        <f t="shared" si="11"/>
        <v>#NUM!</v>
      </c>
      <c r="G164" s="65" t="e">
        <f t="shared" si="12"/>
        <v>#NUM!</v>
      </c>
      <c r="H164" s="65" t="e">
        <f t="shared" si="13"/>
        <v>#NUM!</v>
      </c>
      <c r="I164" s="65" t="e">
        <f t="shared" si="14"/>
        <v>#NUM!</v>
      </c>
      <c r="J164" s="65"/>
      <c r="K164" s="63">
        <v>0</v>
      </c>
    </row>
    <row r="165" spans="4:11" ht="17.100000000000001" customHeight="1" x14ac:dyDescent="0.2">
      <c r="D165" s="146">
        <v>155</v>
      </c>
      <c r="E165" s="64" t="e">
        <f t="shared" si="10"/>
        <v>#NUM!</v>
      </c>
      <c r="F165" s="65" t="e">
        <f t="shared" si="11"/>
        <v>#NUM!</v>
      </c>
      <c r="G165" s="65" t="e">
        <f t="shared" si="12"/>
        <v>#NUM!</v>
      </c>
      <c r="H165" s="65" t="e">
        <f t="shared" si="13"/>
        <v>#NUM!</v>
      </c>
      <c r="I165" s="65" t="e">
        <f t="shared" si="14"/>
        <v>#NUM!</v>
      </c>
      <c r="J165" s="65"/>
      <c r="K165" s="63">
        <v>0</v>
      </c>
    </row>
    <row r="166" spans="4:11" ht="17.100000000000001" customHeight="1" x14ac:dyDescent="0.2">
      <c r="D166" s="147" t="s">
        <v>171</v>
      </c>
      <c r="E166" s="64" t="e">
        <f t="shared" si="10"/>
        <v>#NUM!</v>
      </c>
      <c r="F166" s="65" t="e">
        <f t="shared" si="11"/>
        <v>#NUM!</v>
      </c>
      <c r="G166" s="65" t="e">
        <f t="shared" si="12"/>
        <v>#NUM!</v>
      </c>
      <c r="H166" s="65" t="e">
        <f t="shared" si="13"/>
        <v>#NUM!</v>
      </c>
      <c r="I166" s="65" t="e">
        <f t="shared" si="14"/>
        <v>#NUM!</v>
      </c>
      <c r="J166" s="65"/>
      <c r="K166" s="63">
        <v>0</v>
      </c>
    </row>
    <row r="167" spans="4:11" ht="17.100000000000001" customHeight="1" x14ac:dyDescent="0.2">
      <c r="D167" s="146">
        <v>157</v>
      </c>
      <c r="E167" s="64" t="e">
        <f t="shared" si="10"/>
        <v>#NUM!</v>
      </c>
      <c r="F167" s="65" t="e">
        <f t="shared" si="11"/>
        <v>#NUM!</v>
      </c>
      <c r="G167" s="65" t="e">
        <f t="shared" si="12"/>
        <v>#NUM!</v>
      </c>
      <c r="H167" s="65" t="e">
        <f t="shared" si="13"/>
        <v>#NUM!</v>
      </c>
      <c r="I167" s="65" t="e">
        <f t="shared" si="14"/>
        <v>#NUM!</v>
      </c>
      <c r="J167" s="65"/>
      <c r="K167" s="63">
        <v>0</v>
      </c>
    </row>
    <row r="168" spans="4:11" ht="17.100000000000001" customHeight="1" x14ac:dyDescent="0.2">
      <c r="D168" s="146">
        <v>158</v>
      </c>
      <c r="E168" s="64" t="e">
        <f t="shared" si="10"/>
        <v>#NUM!</v>
      </c>
      <c r="F168" s="65" t="e">
        <f t="shared" si="11"/>
        <v>#NUM!</v>
      </c>
      <c r="G168" s="65" t="e">
        <f t="shared" si="12"/>
        <v>#NUM!</v>
      </c>
      <c r="H168" s="65" t="e">
        <f t="shared" si="13"/>
        <v>#NUM!</v>
      </c>
      <c r="I168" s="65" t="e">
        <f t="shared" si="14"/>
        <v>#NUM!</v>
      </c>
      <c r="J168" s="65"/>
      <c r="K168" s="63">
        <v>0</v>
      </c>
    </row>
    <row r="169" spans="4:11" ht="17.100000000000001" customHeight="1" x14ac:dyDescent="0.2">
      <c r="D169" s="146">
        <v>159</v>
      </c>
      <c r="E169" s="64" t="e">
        <f t="shared" si="10"/>
        <v>#NUM!</v>
      </c>
      <c r="F169" s="65" t="e">
        <f t="shared" si="11"/>
        <v>#NUM!</v>
      </c>
      <c r="G169" s="65" t="e">
        <f t="shared" si="12"/>
        <v>#NUM!</v>
      </c>
      <c r="H169" s="65" t="e">
        <f t="shared" si="13"/>
        <v>#NUM!</v>
      </c>
      <c r="I169" s="65" t="e">
        <f t="shared" si="14"/>
        <v>#NUM!</v>
      </c>
      <c r="J169" s="65"/>
      <c r="K169" s="63">
        <v>0</v>
      </c>
    </row>
    <row r="170" spans="4:11" ht="17.100000000000001" customHeight="1" x14ac:dyDescent="0.2">
      <c r="D170" s="146">
        <v>160</v>
      </c>
      <c r="E170" s="64" t="e">
        <f t="shared" si="10"/>
        <v>#NUM!</v>
      </c>
      <c r="F170" s="65" t="e">
        <f t="shared" si="11"/>
        <v>#NUM!</v>
      </c>
      <c r="G170" s="65" t="e">
        <f t="shared" si="12"/>
        <v>#NUM!</v>
      </c>
      <c r="H170" s="65" t="e">
        <f t="shared" si="13"/>
        <v>#NUM!</v>
      </c>
      <c r="I170" s="65" t="e">
        <f t="shared" si="14"/>
        <v>#NUM!</v>
      </c>
      <c r="J170" s="65"/>
      <c r="K170" s="63">
        <v>0</v>
      </c>
    </row>
    <row r="171" spans="4:11" ht="17.100000000000001" customHeight="1" x14ac:dyDescent="0.2">
      <c r="D171" s="146">
        <v>161</v>
      </c>
      <c r="E171" s="64" t="e">
        <f t="shared" si="10"/>
        <v>#NUM!</v>
      </c>
      <c r="F171" s="65" t="e">
        <f t="shared" si="11"/>
        <v>#NUM!</v>
      </c>
      <c r="G171" s="65" t="e">
        <f t="shared" si="12"/>
        <v>#NUM!</v>
      </c>
      <c r="H171" s="65" t="e">
        <f t="shared" si="13"/>
        <v>#NUM!</v>
      </c>
      <c r="I171" s="65" t="e">
        <f t="shared" si="14"/>
        <v>#NUM!</v>
      </c>
      <c r="J171" s="65"/>
      <c r="K171" s="63">
        <v>0</v>
      </c>
    </row>
    <row r="172" spans="4:11" ht="17.100000000000001" customHeight="1" x14ac:dyDescent="0.2">
      <c r="D172" s="146">
        <v>162</v>
      </c>
      <c r="E172" s="64" t="e">
        <f t="shared" si="10"/>
        <v>#NUM!</v>
      </c>
      <c r="F172" s="65" t="e">
        <f t="shared" si="11"/>
        <v>#NUM!</v>
      </c>
      <c r="G172" s="65" t="e">
        <f t="shared" si="12"/>
        <v>#NUM!</v>
      </c>
      <c r="H172" s="65" t="e">
        <f t="shared" si="13"/>
        <v>#NUM!</v>
      </c>
      <c r="I172" s="65" t="e">
        <f t="shared" si="14"/>
        <v>#NUM!</v>
      </c>
      <c r="J172" s="65"/>
      <c r="K172" s="63">
        <v>0</v>
      </c>
    </row>
    <row r="173" spans="4:11" ht="17.100000000000001" customHeight="1" x14ac:dyDescent="0.2">
      <c r="D173" s="146">
        <v>163</v>
      </c>
      <c r="E173" s="64" t="e">
        <f t="shared" si="10"/>
        <v>#NUM!</v>
      </c>
      <c r="F173" s="65" t="e">
        <f t="shared" si="11"/>
        <v>#NUM!</v>
      </c>
      <c r="G173" s="65" t="e">
        <f t="shared" si="12"/>
        <v>#NUM!</v>
      </c>
      <c r="H173" s="65" t="e">
        <f t="shared" si="13"/>
        <v>#NUM!</v>
      </c>
      <c r="I173" s="65" t="e">
        <f t="shared" si="14"/>
        <v>#NUM!</v>
      </c>
      <c r="J173" s="65"/>
      <c r="K173" s="63">
        <v>0</v>
      </c>
    </row>
    <row r="174" spans="4:11" ht="17.100000000000001" customHeight="1" x14ac:dyDescent="0.2">
      <c r="D174" s="146">
        <v>164</v>
      </c>
      <c r="E174" s="64" t="e">
        <f t="shared" si="10"/>
        <v>#NUM!</v>
      </c>
      <c r="F174" s="65" t="e">
        <f t="shared" si="11"/>
        <v>#NUM!</v>
      </c>
      <c r="G174" s="65" t="e">
        <f t="shared" si="12"/>
        <v>#NUM!</v>
      </c>
      <c r="H174" s="65" t="e">
        <f t="shared" si="13"/>
        <v>#NUM!</v>
      </c>
      <c r="I174" s="65" t="e">
        <f t="shared" si="14"/>
        <v>#NUM!</v>
      </c>
      <c r="J174" s="65"/>
      <c r="K174" s="63">
        <v>0</v>
      </c>
    </row>
    <row r="175" spans="4:11" ht="17.100000000000001" customHeight="1" x14ac:dyDescent="0.2">
      <c r="D175" s="146">
        <v>165</v>
      </c>
      <c r="E175" s="64" t="e">
        <f t="shared" si="10"/>
        <v>#NUM!</v>
      </c>
      <c r="F175" s="65" t="e">
        <f t="shared" si="11"/>
        <v>#NUM!</v>
      </c>
      <c r="G175" s="65" t="e">
        <f t="shared" si="12"/>
        <v>#NUM!</v>
      </c>
      <c r="H175" s="65" t="e">
        <f t="shared" si="13"/>
        <v>#NUM!</v>
      </c>
      <c r="I175" s="65" t="e">
        <f t="shared" si="14"/>
        <v>#NUM!</v>
      </c>
      <c r="J175" s="65"/>
      <c r="K175" s="63">
        <v>0</v>
      </c>
    </row>
    <row r="176" spans="4:11" ht="17.100000000000001" customHeight="1" x14ac:dyDescent="0.2">
      <c r="D176" s="146">
        <v>166</v>
      </c>
      <c r="E176" s="64" t="e">
        <f t="shared" si="10"/>
        <v>#NUM!</v>
      </c>
      <c r="F176" s="65" t="e">
        <f t="shared" si="11"/>
        <v>#NUM!</v>
      </c>
      <c r="G176" s="65" t="e">
        <f t="shared" si="12"/>
        <v>#NUM!</v>
      </c>
      <c r="H176" s="65" t="e">
        <f t="shared" si="13"/>
        <v>#NUM!</v>
      </c>
      <c r="I176" s="65" t="e">
        <f t="shared" si="14"/>
        <v>#NUM!</v>
      </c>
      <c r="J176" s="65"/>
      <c r="K176" s="63">
        <v>0</v>
      </c>
    </row>
    <row r="177" spans="4:11" ht="17.100000000000001" customHeight="1" x14ac:dyDescent="0.2">
      <c r="D177" s="146">
        <v>167</v>
      </c>
      <c r="E177" s="64" t="e">
        <f t="shared" si="10"/>
        <v>#NUM!</v>
      </c>
      <c r="F177" s="65" t="e">
        <f t="shared" si="11"/>
        <v>#NUM!</v>
      </c>
      <c r="G177" s="65" t="e">
        <f t="shared" si="12"/>
        <v>#NUM!</v>
      </c>
      <c r="H177" s="65" t="e">
        <f t="shared" si="13"/>
        <v>#NUM!</v>
      </c>
      <c r="I177" s="65" t="e">
        <f t="shared" si="14"/>
        <v>#NUM!</v>
      </c>
      <c r="J177" s="65"/>
      <c r="K177" s="63">
        <v>0</v>
      </c>
    </row>
    <row r="178" spans="4:11" ht="17.100000000000001" customHeight="1" x14ac:dyDescent="0.2">
      <c r="D178" s="147" t="s">
        <v>172</v>
      </c>
      <c r="E178" s="64" t="e">
        <f t="shared" si="10"/>
        <v>#NUM!</v>
      </c>
      <c r="F178" s="65" t="e">
        <f t="shared" si="11"/>
        <v>#NUM!</v>
      </c>
      <c r="G178" s="65" t="e">
        <f t="shared" si="12"/>
        <v>#NUM!</v>
      </c>
      <c r="H178" s="65" t="e">
        <f t="shared" si="13"/>
        <v>#NUM!</v>
      </c>
      <c r="I178" s="65" t="e">
        <f t="shared" si="14"/>
        <v>#NUM!</v>
      </c>
      <c r="J178" s="65"/>
      <c r="K178" s="63">
        <v>0</v>
      </c>
    </row>
    <row r="179" spans="4:11" ht="17.100000000000001" customHeight="1" x14ac:dyDescent="0.2">
      <c r="D179" s="146">
        <v>169</v>
      </c>
      <c r="E179" s="64" t="e">
        <f t="shared" si="10"/>
        <v>#NUM!</v>
      </c>
      <c r="F179" s="65" t="e">
        <f t="shared" si="11"/>
        <v>#NUM!</v>
      </c>
      <c r="G179" s="65" t="e">
        <f t="shared" si="12"/>
        <v>#NUM!</v>
      </c>
      <c r="H179" s="65" t="e">
        <f t="shared" si="13"/>
        <v>#NUM!</v>
      </c>
      <c r="I179" s="65" t="e">
        <f t="shared" si="14"/>
        <v>#NUM!</v>
      </c>
      <c r="J179" s="65"/>
      <c r="K179" s="63">
        <v>0</v>
      </c>
    </row>
    <row r="180" spans="4:11" ht="17.100000000000001" customHeight="1" x14ac:dyDescent="0.2">
      <c r="D180" s="146">
        <v>170</v>
      </c>
      <c r="E180" s="64" t="e">
        <f t="shared" si="10"/>
        <v>#NUM!</v>
      </c>
      <c r="F180" s="65" t="e">
        <f t="shared" si="11"/>
        <v>#NUM!</v>
      </c>
      <c r="G180" s="65" t="e">
        <f t="shared" si="12"/>
        <v>#NUM!</v>
      </c>
      <c r="H180" s="65" t="e">
        <f t="shared" si="13"/>
        <v>#NUM!</v>
      </c>
      <c r="I180" s="65" t="e">
        <f t="shared" si="14"/>
        <v>#NUM!</v>
      </c>
      <c r="J180" s="65"/>
      <c r="K180" s="63">
        <v>0</v>
      </c>
    </row>
    <row r="181" spans="4:11" ht="17.100000000000001" customHeight="1" x14ac:dyDescent="0.2">
      <c r="D181" s="146">
        <v>171</v>
      </c>
      <c r="E181" s="64" t="e">
        <f t="shared" si="10"/>
        <v>#NUM!</v>
      </c>
      <c r="F181" s="65" t="e">
        <f t="shared" si="11"/>
        <v>#NUM!</v>
      </c>
      <c r="G181" s="65" t="e">
        <f t="shared" si="12"/>
        <v>#NUM!</v>
      </c>
      <c r="H181" s="65" t="e">
        <f t="shared" si="13"/>
        <v>#NUM!</v>
      </c>
      <c r="I181" s="65" t="e">
        <f t="shared" si="14"/>
        <v>#NUM!</v>
      </c>
      <c r="J181" s="65"/>
      <c r="K181" s="63">
        <v>0</v>
      </c>
    </row>
    <row r="182" spans="4:11" ht="17.100000000000001" customHeight="1" x14ac:dyDescent="0.2">
      <c r="D182" s="146">
        <v>172</v>
      </c>
      <c r="E182" s="64" t="e">
        <f t="shared" si="10"/>
        <v>#NUM!</v>
      </c>
      <c r="F182" s="65" t="e">
        <f t="shared" si="11"/>
        <v>#NUM!</v>
      </c>
      <c r="G182" s="65" t="e">
        <f t="shared" si="12"/>
        <v>#NUM!</v>
      </c>
      <c r="H182" s="65" t="e">
        <f t="shared" si="13"/>
        <v>#NUM!</v>
      </c>
      <c r="I182" s="65" t="e">
        <f t="shared" si="14"/>
        <v>#NUM!</v>
      </c>
      <c r="J182" s="65"/>
      <c r="K182" s="63">
        <v>0</v>
      </c>
    </row>
    <row r="183" spans="4:11" ht="17.100000000000001" customHeight="1" x14ac:dyDescent="0.2">
      <c r="D183" s="146">
        <v>173</v>
      </c>
      <c r="E183" s="64" t="e">
        <f t="shared" si="10"/>
        <v>#NUM!</v>
      </c>
      <c r="F183" s="65" t="e">
        <f t="shared" si="11"/>
        <v>#NUM!</v>
      </c>
      <c r="G183" s="65" t="e">
        <f t="shared" si="12"/>
        <v>#NUM!</v>
      </c>
      <c r="H183" s="65" t="e">
        <f t="shared" si="13"/>
        <v>#NUM!</v>
      </c>
      <c r="I183" s="65" t="e">
        <f t="shared" si="14"/>
        <v>#NUM!</v>
      </c>
      <c r="J183" s="65"/>
      <c r="K183" s="63">
        <v>0</v>
      </c>
    </row>
    <row r="184" spans="4:11" ht="17.100000000000001" customHeight="1" x14ac:dyDescent="0.2">
      <c r="D184" s="146">
        <v>174</v>
      </c>
      <c r="E184" s="64" t="e">
        <f t="shared" si="10"/>
        <v>#NUM!</v>
      </c>
      <c r="F184" s="65" t="e">
        <f t="shared" si="11"/>
        <v>#NUM!</v>
      </c>
      <c r="G184" s="65" t="e">
        <f t="shared" si="12"/>
        <v>#NUM!</v>
      </c>
      <c r="H184" s="65" t="e">
        <f t="shared" si="13"/>
        <v>#NUM!</v>
      </c>
      <c r="I184" s="65" t="e">
        <f t="shared" si="14"/>
        <v>#NUM!</v>
      </c>
      <c r="J184" s="65"/>
      <c r="K184" s="63">
        <v>0</v>
      </c>
    </row>
    <row r="185" spans="4:11" ht="17.100000000000001" customHeight="1" x14ac:dyDescent="0.2">
      <c r="D185" s="146">
        <v>175</v>
      </c>
      <c r="E185" s="64" t="e">
        <f t="shared" si="10"/>
        <v>#NUM!</v>
      </c>
      <c r="F185" s="65" t="e">
        <f t="shared" si="11"/>
        <v>#NUM!</v>
      </c>
      <c r="G185" s="65" t="e">
        <f t="shared" si="12"/>
        <v>#NUM!</v>
      </c>
      <c r="H185" s="65" t="e">
        <f t="shared" si="13"/>
        <v>#NUM!</v>
      </c>
      <c r="I185" s="65" t="e">
        <f t="shared" si="14"/>
        <v>#NUM!</v>
      </c>
      <c r="J185" s="65"/>
      <c r="K185" s="63">
        <v>0</v>
      </c>
    </row>
    <row r="186" spans="4:11" ht="17.100000000000001" customHeight="1" x14ac:dyDescent="0.2">
      <c r="D186" s="146">
        <v>176</v>
      </c>
      <c r="E186" s="64" t="e">
        <f t="shared" si="10"/>
        <v>#NUM!</v>
      </c>
      <c r="F186" s="65" t="e">
        <f t="shared" si="11"/>
        <v>#NUM!</v>
      </c>
      <c r="G186" s="65" t="e">
        <f t="shared" si="12"/>
        <v>#NUM!</v>
      </c>
      <c r="H186" s="65" t="e">
        <f t="shared" si="13"/>
        <v>#NUM!</v>
      </c>
      <c r="I186" s="65" t="e">
        <f t="shared" si="14"/>
        <v>#NUM!</v>
      </c>
      <c r="J186" s="65"/>
      <c r="K186" s="63">
        <v>0</v>
      </c>
    </row>
    <row r="187" spans="4:11" ht="17.100000000000001" customHeight="1" x14ac:dyDescent="0.2">
      <c r="D187" s="146">
        <v>177</v>
      </c>
      <c r="E187" s="64" t="e">
        <f t="shared" si="10"/>
        <v>#NUM!</v>
      </c>
      <c r="F187" s="65" t="e">
        <f t="shared" si="11"/>
        <v>#NUM!</v>
      </c>
      <c r="G187" s="65" t="e">
        <f t="shared" si="12"/>
        <v>#NUM!</v>
      </c>
      <c r="H187" s="65" t="e">
        <f t="shared" si="13"/>
        <v>#NUM!</v>
      </c>
      <c r="I187" s="65" t="e">
        <f t="shared" si="14"/>
        <v>#NUM!</v>
      </c>
      <c r="J187" s="65"/>
      <c r="K187" s="63">
        <v>0</v>
      </c>
    </row>
    <row r="188" spans="4:11" ht="17.100000000000001" customHeight="1" x14ac:dyDescent="0.2">
      <c r="D188" s="146">
        <v>178</v>
      </c>
      <c r="E188" s="64" t="e">
        <f t="shared" si="10"/>
        <v>#NUM!</v>
      </c>
      <c r="F188" s="65" t="e">
        <f t="shared" si="11"/>
        <v>#NUM!</v>
      </c>
      <c r="G188" s="65" t="e">
        <f t="shared" si="12"/>
        <v>#NUM!</v>
      </c>
      <c r="H188" s="65" t="e">
        <f t="shared" si="13"/>
        <v>#NUM!</v>
      </c>
      <c r="I188" s="65" t="e">
        <f t="shared" si="14"/>
        <v>#NUM!</v>
      </c>
      <c r="J188" s="65"/>
      <c r="K188" s="63">
        <v>0</v>
      </c>
    </row>
    <row r="189" spans="4:11" ht="17.100000000000001" customHeight="1" x14ac:dyDescent="0.2">
      <c r="D189" s="146">
        <v>179</v>
      </c>
      <c r="E189" s="64" t="e">
        <f t="shared" si="10"/>
        <v>#NUM!</v>
      </c>
      <c r="F189" s="65" t="e">
        <f t="shared" si="11"/>
        <v>#NUM!</v>
      </c>
      <c r="G189" s="65" t="e">
        <f t="shared" si="12"/>
        <v>#NUM!</v>
      </c>
      <c r="H189" s="65" t="e">
        <f t="shared" si="13"/>
        <v>#NUM!</v>
      </c>
      <c r="I189" s="65" t="e">
        <f t="shared" si="14"/>
        <v>#NUM!</v>
      </c>
      <c r="J189" s="65"/>
      <c r="K189" s="63">
        <v>0</v>
      </c>
    </row>
    <row r="190" spans="4:11" ht="17.100000000000001" customHeight="1" x14ac:dyDescent="0.2">
      <c r="D190" s="147" t="s">
        <v>173</v>
      </c>
      <c r="E190" s="64" t="e">
        <f t="shared" si="10"/>
        <v>#NUM!</v>
      </c>
      <c r="F190" s="65" t="e">
        <f t="shared" si="11"/>
        <v>#NUM!</v>
      </c>
      <c r="G190" s="65" t="e">
        <f t="shared" si="12"/>
        <v>#NUM!</v>
      </c>
      <c r="H190" s="65" t="e">
        <f t="shared" si="13"/>
        <v>#NUM!</v>
      </c>
      <c r="I190" s="65" t="e">
        <f t="shared" si="14"/>
        <v>#NUM!</v>
      </c>
      <c r="J190" s="65"/>
      <c r="K190" s="63">
        <v>0</v>
      </c>
    </row>
    <row r="191" spans="4:11" ht="17.100000000000001" customHeight="1" x14ac:dyDescent="0.2">
      <c r="D191" s="146">
        <v>181</v>
      </c>
      <c r="E191" s="64" t="e">
        <f t="shared" si="10"/>
        <v>#NUM!</v>
      </c>
      <c r="F191" s="65" t="e">
        <f t="shared" si="11"/>
        <v>#NUM!</v>
      </c>
      <c r="G191" s="65" t="e">
        <f t="shared" si="12"/>
        <v>#NUM!</v>
      </c>
      <c r="H191" s="65" t="e">
        <f t="shared" si="13"/>
        <v>#NUM!</v>
      </c>
      <c r="I191" s="65" t="e">
        <f t="shared" si="14"/>
        <v>#NUM!</v>
      </c>
      <c r="J191" s="65"/>
      <c r="K191" s="63">
        <v>0</v>
      </c>
    </row>
    <row r="192" spans="4:11" ht="17.100000000000001" customHeight="1" x14ac:dyDescent="0.2">
      <c r="D192" s="146">
        <v>182</v>
      </c>
      <c r="E192" s="64" t="e">
        <f t="shared" si="10"/>
        <v>#NUM!</v>
      </c>
      <c r="F192" s="65" t="e">
        <f t="shared" si="11"/>
        <v>#NUM!</v>
      </c>
      <c r="G192" s="65" t="e">
        <f t="shared" si="12"/>
        <v>#NUM!</v>
      </c>
      <c r="H192" s="65" t="e">
        <f t="shared" si="13"/>
        <v>#NUM!</v>
      </c>
      <c r="I192" s="65" t="e">
        <f t="shared" si="14"/>
        <v>#NUM!</v>
      </c>
      <c r="J192" s="65"/>
      <c r="K192" s="63">
        <v>0</v>
      </c>
    </row>
    <row r="193" spans="4:11" ht="17.100000000000001" customHeight="1" x14ac:dyDescent="0.2">
      <c r="D193" s="146">
        <v>183</v>
      </c>
      <c r="E193" s="64" t="e">
        <f t="shared" si="10"/>
        <v>#NUM!</v>
      </c>
      <c r="F193" s="65" t="e">
        <f t="shared" si="11"/>
        <v>#NUM!</v>
      </c>
      <c r="G193" s="65" t="e">
        <f t="shared" si="12"/>
        <v>#NUM!</v>
      </c>
      <c r="H193" s="65" t="e">
        <f t="shared" si="13"/>
        <v>#NUM!</v>
      </c>
      <c r="I193" s="65" t="e">
        <f t="shared" si="14"/>
        <v>#NUM!</v>
      </c>
      <c r="J193" s="65"/>
      <c r="K193" s="63">
        <v>0</v>
      </c>
    </row>
    <row r="194" spans="4:11" ht="17.100000000000001" customHeight="1" x14ac:dyDescent="0.2">
      <c r="D194" s="146">
        <v>184</v>
      </c>
      <c r="E194" s="64" t="e">
        <f t="shared" si="10"/>
        <v>#NUM!</v>
      </c>
      <c r="F194" s="65" t="e">
        <f t="shared" si="11"/>
        <v>#NUM!</v>
      </c>
      <c r="G194" s="65" t="e">
        <f t="shared" si="12"/>
        <v>#NUM!</v>
      </c>
      <c r="H194" s="65" t="e">
        <f t="shared" si="13"/>
        <v>#NUM!</v>
      </c>
      <c r="I194" s="65" t="e">
        <f t="shared" si="14"/>
        <v>#NUM!</v>
      </c>
      <c r="J194" s="65"/>
      <c r="K194" s="63">
        <v>0</v>
      </c>
    </row>
    <row r="195" spans="4:11" ht="17.100000000000001" customHeight="1" x14ac:dyDescent="0.2">
      <c r="D195" s="146">
        <v>185</v>
      </c>
      <c r="E195" s="64" t="e">
        <f t="shared" si="10"/>
        <v>#NUM!</v>
      </c>
      <c r="F195" s="65" t="e">
        <f t="shared" si="11"/>
        <v>#NUM!</v>
      </c>
      <c r="G195" s="65" t="e">
        <f t="shared" si="12"/>
        <v>#NUM!</v>
      </c>
      <c r="H195" s="65" t="e">
        <f t="shared" si="13"/>
        <v>#NUM!</v>
      </c>
      <c r="I195" s="65" t="e">
        <f t="shared" si="14"/>
        <v>#NUM!</v>
      </c>
      <c r="J195" s="65"/>
      <c r="K195" s="63">
        <v>0</v>
      </c>
    </row>
    <row r="196" spans="4:11" ht="17.100000000000001" customHeight="1" x14ac:dyDescent="0.2">
      <c r="D196" s="146">
        <v>186</v>
      </c>
      <c r="E196" s="64" t="e">
        <f t="shared" si="10"/>
        <v>#NUM!</v>
      </c>
      <c r="F196" s="65" t="e">
        <f t="shared" si="11"/>
        <v>#NUM!</v>
      </c>
      <c r="G196" s="65" t="e">
        <f t="shared" si="12"/>
        <v>#NUM!</v>
      </c>
      <c r="H196" s="65" t="e">
        <f t="shared" si="13"/>
        <v>#NUM!</v>
      </c>
      <c r="I196" s="65" t="e">
        <f t="shared" si="14"/>
        <v>#NUM!</v>
      </c>
      <c r="J196" s="65"/>
      <c r="K196" s="63">
        <v>0</v>
      </c>
    </row>
    <row r="197" spans="4:11" ht="17.100000000000001" customHeight="1" x14ac:dyDescent="0.2">
      <c r="D197" s="146">
        <v>187</v>
      </c>
      <c r="E197" s="64" t="e">
        <f t="shared" si="10"/>
        <v>#NUM!</v>
      </c>
      <c r="F197" s="65" t="e">
        <f t="shared" si="11"/>
        <v>#NUM!</v>
      </c>
      <c r="G197" s="65" t="e">
        <f t="shared" si="12"/>
        <v>#NUM!</v>
      </c>
      <c r="H197" s="65" t="e">
        <f t="shared" si="13"/>
        <v>#NUM!</v>
      </c>
      <c r="I197" s="65" t="e">
        <f t="shared" si="14"/>
        <v>#NUM!</v>
      </c>
      <c r="J197" s="65"/>
      <c r="K197" s="63">
        <v>0</v>
      </c>
    </row>
    <row r="198" spans="4:11" ht="17.100000000000001" customHeight="1" x14ac:dyDescent="0.2">
      <c r="D198" s="146">
        <v>188</v>
      </c>
      <c r="E198" s="64" t="e">
        <f t="shared" si="10"/>
        <v>#NUM!</v>
      </c>
      <c r="F198" s="65" t="e">
        <f t="shared" si="11"/>
        <v>#NUM!</v>
      </c>
      <c r="G198" s="65" t="e">
        <f t="shared" si="12"/>
        <v>#NUM!</v>
      </c>
      <c r="H198" s="65" t="e">
        <f t="shared" si="13"/>
        <v>#NUM!</v>
      </c>
      <c r="I198" s="65" t="e">
        <f t="shared" si="14"/>
        <v>#NUM!</v>
      </c>
      <c r="J198" s="65"/>
      <c r="K198" s="63">
        <v>0</v>
      </c>
    </row>
    <row r="199" spans="4:11" ht="17.100000000000001" customHeight="1" x14ac:dyDescent="0.2">
      <c r="D199" s="146">
        <v>189</v>
      </c>
      <c r="E199" s="64" t="e">
        <f t="shared" si="10"/>
        <v>#NUM!</v>
      </c>
      <c r="F199" s="65" t="e">
        <f t="shared" si="11"/>
        <v>#NUM!</v>
      </c>
      <c r="G199" s="65" t="e">
        <f t="shared" si="12"/>
        <v>#NUM!</v>
      </c>
      <c r="H199" s="65" t="e">
        <f t="shared" si="13"/>
        <v>#NUM!</v>
      </c>
      <c r="I199" s="65" t="e">
        <f t="shared" si="14"/>
        <v>#NUM!</v>
      </c>
      <c r="J199" s="65"/>
      <c r="K199" s="63">
        <v>0</v>
      </c>
    </row>
    <row r="200" spans="4:11" ht="17.100000000000001" customHeight="1" x14ac:dyDescent="0.2">
      <c r="D200" s="146">
        <v>190</v>
      </c>
      <c r="E200" s="64" t="e">
        <f t="shared" si="10"/>
        <v>#NUM!</v>
      </c>
      <c r="F200" s="65" t="e">
        <f t="shared" si="11"/>
        <v>#NUM!</v>
      </c>
      <c r="G200" s="65" t="e">
        <f t="shared" si="12"/>
        <v>#NUM!</v>
      </c>
      <c r="H200" s="65" t="e">
        <f t="shared" si="13"/>
        <v>#NUM!</v>
      </c>
      <c r="I200" s="65" t="e">
        <f t="shared" si="14"/>
        <v>#NUM!</v>
      </c>
      <c r="J200" s="65"/>
      <c r="K200" s="63">
        <v>0</v>
      </c>
    </row>
    <row r="201" spans="4:11" ht="17.100000000000001" customHeight="1" x14ac:dyDescent="0.2">
      <c r="D201" s="146">
        <v>191</v>
      </c>
      <c r="E201" s="64" t="e">
        <f t="shared" si="10"/>
        <v>#NUM!</v>
      </c>
      <c r="F201" s="65" t="e">
        <f t="shared" si="11"/>
        <v>#NUM!</v>
      </c>
      <c r="G201" s="65" t="e">
        <f t="shared" si="12"/>
        <v>#NUM!</v>
      </c>
      <c r="H201" s="65" t="e">
        <f t="shared" si="13"/>
        <v>#NUM!</v>
      </c>
      <c r="I201" s="65" t="e">
        <f t="shared" si="14"/>
        <v>#NUM!</v>
      </c>
      <c r="J201" s="65"/>
      <c r="K201" s="63">
        <v>0</v>
      </c>
    </row>
    <row r="202" spans="4:11" ht="17.100000000000001" customHeight="1" x14ac:dyDescent="0.2">
      <c r="D202" s="147" t="s">
        <v>174</v>
      </c>
      <c r="E202" s="64" t="e">
        <f t="shared" si="10"/>
        <v>#NUM!</v>
      </c>
      <c r="F202" s="65" t="e">
        <f t="shared" si="11"/>
        <v>#NUM!</v>
      </c>
      <c r="G202" s="65" t="e">
        <f t="shared" si="12"/>
        <v>#NUM!</v>
      </c>
      <c r="H202" s="65" t="e">
        <f t="shared" si="13"/>
        <v>#NUM!</v>
      </c>
      <c r="I202" s="65" t="e">
        <f t="shared" si="14"/>
        <v>#NUM!</v>
      </c>
      <c r="J202" s="65"/>
      <c r="K202" s="63">
        <v>0</v>
      </c>
    </row>
    <row r="203" spans="4:11" ht="17.100000000000001" customHeight="1" x14ac:dyDescent="0.2">
      <c r="D203" s="146">
        <v>193</v>
      </c>
      <c r="E203" s="64" t="e">
        <f t="shared" si="10"/>
        <v>#NUM!</v>
      </c>
      <c r="F203" s="65" t="e">
        <f t="shared" si="11"/>
        <v>#NUM!</v>
      </c>
      <c r="G203" s="65" t="e">
        <f t="shared" si="12"/>
        <v>#NUM!</v>
      </c>
      <c r="H203" s="65" t="e">
        <f t="shared" si="13"/>
        <v>#NUM!</v>
      </c>
      <c r="I203" s="65" t="e">
        <f t="shared" si="14"/>
        <v>#NUM!</v>
      </c>
      <c r="J203" s="65"/>
      <c r="K203" s="63">
        <v>0</v>
      </c>
    </row>
    <row r="204" spans="4:11" ht="17.100000000000001" customHeight="1" x14ac:dyDescent="0.2">
      <c r="D204" s="146">
        <v>194</v>
      </c>
      <c r="E204" s="64" t="e">
        <f t="shared" si="10"/>
        <v>#NUM!</v>
      </c>
      <c r="F204" s="65" t="e">
        <f t="shared" si="11"/>
        <v>#NUM!</v>
      </c>
      <c r="G204" s="65" t="e">
        <f t="shared" si="12"/>
        <v>#NUM!</v>
      </c>
      <c r="H204" s="65" t="e">
        <f t="shared" si="13"/>
        <v>#NUM!</v>
      </c>
      <c r="I204" s="65" t="e">
        <f t="shared" si="14"/>
        <v>#NUM!</v>
      </c>
      <c r="J204" s="65"/>
      <c r="K204" s="63">
        <v>0</v>
      </c>
    </row>
    <row r="205" spans="4:11" ht="17.100000000000001" customHeight="1" x14ac:dyDescent="0.2">
      <c r="D205" s="146">
        <v>195</v>
      </c>
      <c r="E205" s="64" t="e">
        <f t="shared" ref="E205:E268" si="15">IF(G204&lt;=0.001,0,SUM($C$16-F205))</f>
        <v>#NUM!</v>
      </c>
      <c r="F205" s="65" t="e">
        <f t="shared" ref="F205:F268" si="16">SUM(G204*$C$9/12)</f>
        <v>#NUM!</v>
      </c>
      <c r="G205" s="65" t="e">
        <f t="shared" ref="G205:G268" si="17">IF(SUM(G204-E205-$C$13-K205)&lt;=0.001,0,SUM(G204-E205-$C$13-K205))</f>
        <v>#NUM!</v>
      </c>
      <c r="H205" s="65" t="e">
        <f t="shared" ref="H205:H268" si="18">IF($G204&lt;=0.001,0,SUM(E205,H204,$C$13))</f>
        <v>#NUM!</v>
      </c>
      <c r="I205" s="65" t="e">
        <f t="shared" ref="I205:I268" si="19">IF($G204&lt;=0.001,0,SUM(F205,I204))</f>
        <v>#NUM!</v>
      </c>
      <c r="J205" s="65"/>
      <c r="K205" s="63">
        <v>0</v>
      </c>
    </row>
    <row r="206" spans="4:11" ht="17.100000000000001" customHeight="1" x14ac:dyDescent="0.2">
      <c r="D206" s="146">
        <v>196</v>
      </c>
      <c r="E206" s="64" t="e">
        <f t="shared" si="15"/>
        <v>#NUM!</v>
      </c>
      <c r="F206" s="65" t="e">
        <f t="shared" si="16"/>
        <v>#NUM!</v>
      </c>
      <c r="G206" s="65" t="e">
        <f t="shared" si="17"/>
        <v>#NUM!</v>
      </c>
      <c r="H206" s="65" t="e">
        <f t="shared" si="18"/>
        <v>#NUM!</v>
      </c>
      <c r="I206" s="65" t="e">
        <f t="shared" si="19"/>
        <v>#NUM!</v>
      </c>
      <c r="J206" s="65"/>
      <c r="K206" s="63">
        <v>0</v>
      </c>
    </row>
    <row r="207" spans="4:11" ht="17.100000000000001" customHeight="1" x14ac:dyDescent="0.2">
      <c r="D207" s="146">
        <v>197</v>
      </c>
      <c r="E207" s="64" t="e">
        <f t="shared" si="15"/>
        <v>#NUM!</v>
      </c>
      <c r="F207" s="65" t="e">
        <f t="shared" si="16"/>
        <v>#NUM!</v>
      </c>
      <c r="G207" s="65" t="e">
        <f t="shared" si="17"/>
        <v>#NUM!</v>
      </c>
      <c r="H207" s="65" t="e">
        <f t="shared" si="18"/>
        <v>#NUM!</v>
      </c>
      <c r="I207" s="65" t="e">
        <f t="shared" si="19"/>
        <v>#NUM!</v>
      </c>
      <c r="J207" s="65"/>
      <c r="K207" s="63">
        <v>0</v>
      </c>
    </row>
    <row r="208" spans="4:11" ht="17.100000000000001" customHeight="1" x14ac:dyDescent="0.2">
      <c r="D208" s="146">
        <v>198</v>
      </c>
      <c r="E208" s="64" t="e">
        <f t="shared" si="15"/>
        <v>#NUM!</v>
      </c>
      <c r="F208" s="65" t="e">
        <f t="shared" si="16"/>
        <v>#NUM!</v>
      </c>
      <c r="G208" s="65" t="e">
        <f t="shared" si="17"/>
        <v>#NUM!</v>
      </c>
      <c r="H208" s="65" t="e">
        <f t="shared" si="18"/>
        <v>#NUM!</v>
      </c>
      <c r="I208" s="65" t="e">
        <f t="shared" si="19"/>
        <v>#NUM!</v>
      </c>
      <c r="J208" s="65"/>
      <c r="K208" s="63">
        <v>0</v>
      </c>
    </row>
    <row r="209" spans="4:11" ht="17.100000000000001" customHeight="1" x14ac:dyDescent="0.2">
      <c r="D209" s="146">
        <v>199</v>
      </c>
      <c r="E209" s="64" t="e">
        <f t="shared" si="15"/>
        <v>#NUM!</v>
      </c>
      <c r="F209" s="65" t="e">
        <f t="shared" si="16"/>
        <v>#NUM!</v>
      </c>
      <c r="G209" s="65" t="e">
        <f t="shared" si="17"/>
        <v>#NUM!</v>
      </c>
      <c r="H209" s="65" t="e">
        <f t="shared" si="18"/>
        <v>#NUM!</v>
      </c>
      <c r="I209" s="65" t="e">
        <f t="shared" si="19"/>
        <v>#NUM!</v>
      </c>
      <c r="J209" s="65"/>
      <c r="K209" s="63">
        <v>0</v>
      </c>
    </row>
    <row r="210" spans="4:11" ht="17.100000000000001" customHeight="1" x14ac:dyDescent="0.2">
      <c r="D210" s="146">
        <v>200</v>
      </c>
      <c r="E210" s="64" t="e">
        <f t="shared" si="15"/>
        <v>#NUM!</v>
      </c>
      <c r="F210" s="65" t="e">
        <f t="shared" si="16"/>
        <v>#NUM!</v>
      </c>
      <c r="G210" s="65" t="e">
        <f t="shared" si="17"/>
        <v>#NUM!</v>
      </c>
      <c r="H210" s="65" t="e">
        <f t="shared" si="18"/>
        <v>#NUM!</v>
      </c>
      <c r="I210" s="65" t="e">
        <f t="shared" si="19"/>
        <v>#NUM!</v>
      </c>
      <c r="J210" s="65"/>
      <c r="K210" s="63">
        <v>0</v>
      </c>
    </row>
    <row r="211" spans="4:11" ht="17.100000000000001" customHeight="1" x14ac:dyDescent="0.2">
      <c r="D211" s="146">
        <v>201</v>
      </c>
      <c r="E211" s="64" t="e">
        <f t="shared" si="15"/>
        <v>#NUM!</v>
      </c>
      <c r="F211" s="65" t="e">
        <f t="shared" si="16"/>
        <v>#NUM!</v>
      </c>
      <c r="G211" s="65" t="e">
        <f t="shared" si="17"/>
        <v>#NUM!</v>
      </c>
      <c r="H211" s="65" t="e">
        <f t="shared" si="18"/>
        <v>#NUM!</v>
      </c>
      <c r="I211" s="65" t="e">
        <f t="shared" si="19"/>
        <v>#NUM!</v>
      </c>
      <c r="J211" s="65"/>
      <c r="K211" s="63">
        <v>0</v>
      </c>
    </row>
    <row r="212" spans="4:11" ht="17.100000000000001" customHeight="1" x14ac:dyDescent="0.2">
      <c r="D212" s="146">
        <v>202</v>
      </c>
      <c r="E212" s="64" t="e">
        <f t="shared" si="15"/>
        <v>#NUM!</v>
      </c>
      <c r="F212" s="65" t="e">
        <f t="shared" si="16"/>
        <v>#NUM!</v>
      </c>
      <c r="G212" s="65" t="e">
        <f t="shared" si="17"/>
        <v>#NUM!</v>
      </c>
      <c r="H212" s="65" t="e">
        <f t="shared" si="18"/>
        <v>#NUM!</v>
      </c>
      <c r="I212" s="65" t="e">
        <f t="shared" si="19"/>
        <v>#NUM!</v>
      </c>
      <c r="J212" s="65"/>
      <c r="K212" s="63">
        <v>0</v>
      </c>
    </row>
    <row r="213" spans="4:11" ht="17.100000000000001" customHeight="1" x14ac:dyDescent="0.2">
      <c r="D213" s="146">
        <v>203</v>
      </c>
      <c r="E213" s="64" t="e">
        <f t="shared" si="15"/>
        <v>#NUM!</v>
      </c>
      <c r="F213" s="65" t="e">
        <f t="shared" si="16"/>
        <v>#NUM!</v>
      </c>
      <c r="G213" s="65" t="e">
        <f t="shared" si="17"/>
        <v>#NUM!</v>
      </c>
      <c r="H213" s="65" t="e">
        <f t="shared" si="18"/>
        <v>#NUM!</v>
      </c>
      <c r="I213" s="65" t="e">
        <f t="shared" si="19"/>
        <v>#NUM!</v>
      </c>
      <c r="J213" s="65"/>
      <c r="K213" s="63">
        <v>0</v>
      </c>
    </row>
    <row r="214" spans="4:11" ht="17.100000000000001" customHeight="1" x14ac:dyDescent="0.2">
      <c r="D214" s="147" t="s">
        <v>175</v>
      </c>
      <c r="E214" s="64" t="e">
        <f t="shared" si="15"/>
        <v>#NUM!</v>
      </c>
      <c r="F214" s="65" t="e">
        <f t="shared" si="16"/>
        <v>#NUM!</v>
      </c>
      <c r="G214" s="65" t="e">
        <f t="shared" si="17"/>
        <v>#NUM!</v>
      </c>
      <c r="H214" s="65" t="e">
        <f t="shared" si="18"/>
        <v>#NUM!</v>
      </c>
      <c r="I214" s="65" t="e">
        <f t="shared" si="19"/>
        <v>#NUM!</v>
      </c>
      <c r="J214" s="65"/>
      <c r="K214" s="63">
        <v>0</v>
      </c>
    </row>
    <row r="215" spans="4:11" ht="17.100000000000001" customHeight="1" x14ac:dyDescent="0.2">
      <c r="D215" s="146">
        <v>205</v>
      </c>
      <c r="E215" s="64" t="e">
        <f t="shared" si="15"/>
        <v>#NUM!</v>
      </c>
      <c r="F215" s="65" t="e">
        <f t="shared" si="16"/>
        <v>#NUM!</v>
      </c>
      <c r="G215" s="65" t="e">
        <f t="shared" si="17"/>
        <v>#NUM!</v>
      </c>
      <c r="H215" s="65" t="e">
        <f t="shared" si="18"/>
        <v>#NUM!</v>
      </c>
      <c r="I215" s="65" t="e">
        <f t="shared" si="19"/>
        <v>#NUM!</v>
      </c>
      <c r="J215" s="65"/>
      <c r="K215" s="63">
        <v>0</v>
      </c>
    </row>
    <row r="216" spans="4:11" ht="17.100000000000001" customHeight="1" x14ac:dyDescent="0.2">
      <c r="D216" s="146">
        <v>206</v>
      </c>
      <c r="E216" s="64" t="e">
        <f t="shared" si="15"/>
        <v>#NUM!</v>
      </c>
      <c r="F216" s="65" t="e">
        <f t="shared" si="16"/>
        <v>#NUM!</v>
      </c>
      <c r="G216" s="65" t="e">
        <f t="shared" si="17"/>
        <v>#NUM!</v>
      </c>
      <c r="H216" s="65" t="e">
        <f t="shared" si="18"/>
        <v>#NUM!</v>
      </c>
      <c r="I216" s="65" t="e">
        <f t="shared" si="19"/>
        <v>#NUM!</v>
      </c>
      <c r="J216" s="65"/>
      <c r="K216" s="63">
        <v>0</v>
      </c>
    </row>
    <row r="217" spans="4:11" ht="17.100000000000001" customHeight="1" x14ac:dyDescent="0.2">
      <c r="D217" s="146">
        <v>207</v>
      </c>
      <c r="E217" s="64" t="e">
        <f t="shared" si="15"/>
        <v>#NUM!</v>
      </c>
      <c r="F217" s="65" t="e">
        <f t="shared" si="16"/>
        <v>#NUM!</v>
      </c>
      <c r="G217" s="65" t="e">
        <f t="shared" si="17"/>
        <v>#NUM!</v>
      </c>
      <c r="H217" s="65" t="e">
        <f t="shared" si="18"/>
        <v>#NUM!</v>
      </c>
      <c r="I217" s="65" t="e">
        <f t="shared" si="19"/>
        <v>#NUM!</v>
      </c>
      <c r="J217" s="65"/>
      <c r="K217" s="63">
        <v>0</v>
      </c>
    </row>
    <row r="218" spans="4:11" ht="17.100000000000001" customHeight="1" x14ac:dyDescent="0.2">
      <c r="D218" s="146">
        <v>208</v>
      </c>
      <c r="E218" s="64" t="e">
        <f t="shared" si="15"/>
        <v>#NUM!</v>
      </c>
      <c r="F218" s="65" t="e">
        <f t="shared" si="16"/>
        <v>#NUM!</v>
      </c>
      <c r="G218" s="65" t="e">
        <f t="shared" si="17"/>
        <v>#NUM!</v>
      </c>
      <c r="H218" s="65" t="e">
        <f t="shared" si="18"/>
        <v>#NUM!</v>
      </c>
      <c r="I218" s="65" t="e">
        <f t="shared" si="19"/>
        <v>#NUM!</v>
      </c>
      <c r="J218" s="65"/>
      <c r="K218" s="63">
        <v>0</v>
      </c>
    </row>
    <row r="219" spans="4:11" ht="17.100000000000001" customHeight="1" x14ac:dyDescent="0.2">
      <c r="D219" s="146">
        <v>209</v>
      </c>
      <c r="E219" s="64" t="e">
        <f t="shared" si="15"/>
        <v>#NUM!</v>
      </c>
      <c r="F219" s="65" t="e">
        <f t="shared" si="16"/>
        <v>#NUM!</v>
      </c>
      <c r="G219" s="65" t="e">
        <f t="shared" si="17"/>
        <v>#NUM!</v>
      </c>
      <c r="H219" s="65" t="e">
        <f t="shared" si="18"/>
        <v>#NUM!</v>
      </c>
      <c r="I219" s="65" t="e">
        <f t="shared" si="19"/>
        <v>#NUM!</v>
      </c>
      <c r="J219" s="65"/>
      <c r="K219" s="63">
        <v>0</v>
      </c>
    </row>
    <row r="220" spans="4:11" ht="17.100000000000001" customHeight="1" x14ac:dyDescent="0.2">
      <c r="D220" s="146">
        <v>210</v>
      </c>
      <c r="E220" s="64" t="e">
        <f t="shared" si="15"/>
        <v>#NUM!</v>
      </c>
      <c r="F220" s="65" t="e">
        <f t="shared" si="16"/>
        <v>#NUM!</v>
      </c>
      <c r="G220" s="65" t="e">
        <f t="shared" si="17"/>
        <v>#NUM!</v>
      </c>
      <c r="H220" s="65" t="e">
        <f t="shared" si="18"/>
        <v>#NUM!</v>
      </c>
      <c r="I220" s="65" t="e">
        <f t="shared" si="19"/>
        <v>#NUM!</v>
      </c>
      <c r="J220" s="65"/>
      <c r="K220" s="63">
        <v>0</v>
      </c>
    </row>
    <row r="221" spans="4:11" ht="17.100000000000001" customHeight="1" x14ac:dyDescent="0.2">
      <c r="D221" s="146">
        <v>211</v>
      </c>
      <c r="E221" s="64" t="e">
        <f t="shared" si="15"/>
        <v>#NUM!</v>
      </c>
      <c r="F221" s="65" t="e">
        <f t="shared" si="16"/>
        <v>#NUM!</v>
      </c>
      <c r="G221" s="65" t="e">
        <f t="shared" si="17"/>
        <v>#NUM!</v>
      </c>
      <c r="H221" s="65" t="e">
        <f t="shared" si="18"/>
        <v>#NUM!</v>
      </c>
      <c r="I221" s="65" t="e">
        <f t="shared" si="19"/>
        <v>#NUM!</v>
      </c>
      <c r="J221" s="65"/>
      <c r="K221" s="63">
        <v>0</v>
      </c>
    </row>
    <row r="222" spans="4:11" ht="17.100000000000001" customHeight="1" x14ac:dyDescent="0.2">
      <c r="D222" s="146">
        <v>212</v>
      </c>
      <c r="E222" s="64" t="e">
        <f t="shared" si="15"/>
        <v>#NUM!</v>
      </c>
      <c r="F222" s="65" t="e">
        <f t="shared" si="16"/>
        <v>#NUM!</v>
      </c>
      <c r="G222" s="65" t="e">
        <f t="shared" si="17"/>
        <v>#NUM!</v>
      </c>
      <c r="H222" s="65" t="e">
        <f t="shared" si="18"/>
        <v>#NUM!</v>
      </c>
      <c r="I222" s="65" t="e">
        <f t="shared" si="19"/>
        <v>#NUM!</v>
      </c>
      <c r="J222" s="65"/>
      <c r="K222" s="63">
        <v>0</v>
      </c>
    </row>
    <row r="223" spans="4:11" ht="17.100000000000001" customHeight="1" x14ac:dyDescent="0.2">
      <c r="D223" s="146">
        <v>213</v>
      </c>
      <c r="E223" s="64" t="e">
        <f t="shared" si="15"/>
        <v>#NUM!</v>
      </c>
      <c r="F223" s="65" t="e">
        <f t="shared" si="16"/>
        <v>#NUM!</v>
      </c>
      <c r="G223" s="65" t="e">
        <f t="shared" si="17"/>
        <v>#NUM!</v>
      </c>
      <c r="H223" s="65" t="e">
        <f t="shared" si="18"/>
        <v>#NUM!</v>
      </c>
      <c r="I223" s="65" t="e">
        <f t="shared" si="19"/>
        <v>#NUM!</v>
      </c>
      <c r="J223" s="65"/>
      <c r="K223" s="63">
        <v>0</v>
      </c>
    </row>
    <row r="224" spans="4:11" ht="17.100000000000001" customHeight="1" x14ac:dyDescent="0.2">
      <c r="D224" s="146">
        <v>214</v>
      </c>
      <c r="E224" s="64" t="e">
        <f t="shared" si="15"/>
        <v>#NUM!</v>
      </c>
      <c r="F224" s="65" t="e">
        <f t="shared" si="16"/>
        <v>#NUM!</v>
      </c>
      <c r="G224" s="65" t="e">
        <f t="shared" si="17"/>
        <v>#NUM!</v>
      </c>
      <c r="H224" s="65" t="e">
        <f t="shared" si="18"/>
        <v>#NUM!</v>
      </c>
      <c r="I224" s="65" t="e">
        <f t="shared" si="19"/>
        <v>#NUM!</v>
      </c>
      <c r="J224" s="65"/>
      <c r="K224" s="63">
        <v>0</v>
      </c>
    </row>
    <row r="225" spans="4:11" ht="17.100000000000001" customHeight="1" x14ac:dyDescent="0.2">
      <c r="D225" s="146">
        <v>215</v>
      </c>
      <c r="E225" s="64" t="e">
        <f t="shared" si="15"/>
        <v>#NUM!</v>
      </c>
      <c r="F225" s="65" t="e">
        <f t="shared" si="16"/>
        <v>#NUM!</v>
      </c>
      <c r="G225" s="65" t="e">
        <f t="shared" si="17"/>
        <v>#NUM!</v>
      </c>
      <c r="H225" s="65" t="e">
        <f t="shared" si="18"/>
        <v>#NUM!</v>
      </c>
      <c r="I225" s="65" t="e">
        <f t="shared" si="19"/>
        <v>#NUM!</v>
      </c>
      <c r="J225" s="65"/>
      <c r="K225" s="63">
        <v>0</v>
      </c>
    </row>
    <row r="226" spans="4:11" ht="17.100000000000001" customHeight="1" x14ac:dyDescent="0.2">
      <c r="D226" s="147" t="s">
        <v>176</v>
      </c>
      <c r="E226" s="64" t="e">
        <f t="shared" si="15"/>
        <v>#NUM!</v>
      </c>
      <c r="F226" s="65" t="e">
        <f t="shared" si="16"/>
        <v>#NUM!</v>
      </c>
      <c r="G226" s="65" t="e">
        <f t="shared" si="17"/>
        <v>#NUM!</v>
      </c>
      <c r="H226" s="65" t="e">
        <f t="shared" si="18"/>
        <v>#NUM!</v>
      </c>
      <c r="I226" s="65" t="e">
        <f t="shared" si="19"/>
        <v>#NUM!</v>
      </c>
      <c r="J226" s="65"/>
      <c r="K226" s="63">
        <v>0</v>
      </c>
    </row>
    <row r="227" spans="4:11" ht="17.100000000000001" customHeight="1" x14ac:dyDescent="0.2">
      <c r="D227" s="146">
        <v>217</v>
      </c>
      <c r="E227" s="64" t="e">
        <f t="shared" si="15"/>
        <v>#NUM!</v>
      </c>
      <c r="F227" s="65" t="e">
        <f t="shared" si="16"/>
        <v>#NUM!</v>
      </c>
      <c r="G227" s="65" t="e">
        <f t="shared" si="17"/>
        <v>#NUM!</v>
      </c>
      <c r="H227" s="65" t="e">
        <f t="shared" si="18"/>
        <v>#NUM!</v>
      </c>
      <c r="I227" s="65" t="e">
        <f t="shared" si="19"/>
        <v>#NUM!</v>
      </c>
      <c r="J227" s="65"/>
      <c r="K227" s="63">
        <v>0</v>
      </c>
    </row>
    <row r="228" spans="4:11" ht="17.100000000000001" customHeight="1" x14ac:dyDescent="0.2">
      <c r="D228" s="146">
        <v>218</v>
      </c>
      <c r="E228" s="64" t="e">
        <f t="shared" si="15"/>
        <v>#NUM!</v>
      </c>
      <c r="F228" s="65" t="e">
        <f t="shared" si="16"/>
        <v>#NUM!</v>
      </c>
      <c r="G228" s="65" t="e">
        <f t="shared" si="17"/>
        <v>#NUM!</v>
      </c>
      <c r="H228" s="65" t="e">
        <f t="shared" si="18"/>
        <v>#NUM!</v>
      </c>
      <c r="I228" s="65" t="e">
        <f t="shared" si="19"/>
        <v>#NUM!</v>
      </c>
      <c r="J228" s="65"/>
      <c r="K228" s="63">
        <v>0</v>
      </c>
    </row>
    <row r="229" spans="4:11" ht="17.100000000000001" customHeight="1" x14ac:dyDescent="0.2">
      <c r="D229" s="146">
        <v>219</v>
      </c>
      <c r="E229" s="64" t="e">
        <f t="shared" si="15"/>
        <v>#NUM!</v>
      </c>
      <c r="F229" s="65" t="e">
        <f t="shared" si="16"/>
        <v>#NUM!</v>
      </c>
      <c r="G229" s="65" t="e">
        <f t="shared" si="17"/>
        <v>#NUM!</v>
      </c>
      <c r="H229" s="65" t="e">
        <f t="shared" si="18"/>
        <v>#NUM!</v>
      </c>
      <c r="I229" s="65" t="e">
        <f t="shared" si="19"/>
        <v>#NUM!</v>
      </c>
      <c r="J229" s="65"/>
      <c r="K229" s="63">
        <v>0</v>
      </c>
    </row>
    <row r="230" spans="4:11" ht="17.100000000000001" customHeight="1" x14ac:dyDescent="0.2">
      <c r="D230" s="146">
        <v>220</v>
      </c>
      <c r="E230" s="64" t="e">
        <f t="shared" si="15"/>
        <v>#NUM!</v>
      </c>
      <c r="F230" s="65" t="e">
        <f t="shared" si="16"/>
        <v>#NUM!</v>
      </c>
      <c r="G230" s="65" t="e">
        <f t="shared" si="17"/>
        <v>#NUM!</v>
      </c>
      <c r="H230" s="65" t="e">
        <f t="shared" si="18"/>
        <v>#NUM!</v>
      </c>
      <c r="I230" s="65" t="e">
        <f t="shared" si="19"/>
        <v>#NUM!</v>
      </c>
      <c r="J230" s="65"/>
      <c r="K230" s="63">
        <v>0</v>
      </c>
    </row>
    <row r="231" spans="4:11" ht="17.100000000000001" customHeight="1" x14ac:dyDescent="0.2">
      <c r="D231" s="146">
        <v>221</v>
      </c>
      <c r="E231" s="64" t="e">
        <f t="shared" si="15"/>
        <v>#NUM!</v>
      </c>
      <c r="F231" s="65" t="e">
        <f t="shared" si="16"/>
        <v>#NUM!</v>
      </c>
      <c r="G231" s="65" t="e">
        <f t="shared" si="17"/>
        <v>#NUM!</v>
      </c>
      <c r="H231" s="65" t="e">
        <f t="shared" si="18"/>
        <v>#NUM!</v>
      </c>
      <c r="I231" s="65" t="e">
        <f t="shared" si="19"/>
        <v>#NUM!</v>
      </c>
      <c r="J231" s="65"/>
      <c r="K231" s="63">
        <v>0</v>
      </c>
    </row>
    <row r="232" spans="4:11" ht="17.100000000000001" customHeight="1" x14ac:dyDescent="0.2">
      <c r="D232" s="146">
        <v>222</v>
      </c>
      <c r="E232" s="64" t="e">
        <f t="shared" si="15"/>
        <v>#NUM!</v>
      </c>
      <c r="F232" s="65" t="e">
        <f t="shared" si="16"/>
        <v>#NUM!</v>
      </c>
      <c r="G232" s="65" t="e">
        <f t="shared" si="17"/>
        <v>#NUM!</v>
      </c>
      <c r="H232" s="65" t="e">
        <f t="shared" si="18"/>
        <v>#NUM!</v>
      </c>
      <c r="I232" s="65" t="e">
        <f t="shared" si="19"/>
        <v>#NUM!</v>
      </c>
      <c r="J232" s="65"/>
      <c r="K232" s="63">
        <v>0</v>
      </c>
    </row>
    <row r="233" spans="4:11" ht="17.100000000000001" customHeight="1" x14ac:dyDescent="0.2">
      <c r="D233" s="146">
        <v>223</v>
      </c>
      <c r="E233" s="64" t="e">
        <f t="shared" si="15"/>
        <v>#NUM!</v>
      </c>
      <c r="F233" s="65" t="e">
        <f t="shared" si="16"/>
        <v>#NUM!</v>
      </c>
      <c r="G233" s="65" t="e">
        <f t="shared" si="17"/>
        <v>#NUM!</v>
      </c>
      <c r="H233" s="65" t="e">
        <f t="shared" si="18"/>
        <v>#NUM!</v>
      </c>
      <c r="I233" s="65" t="e">
        <f t="shared" si="19"/>
        <v>#NUM!</v>
      </c>
      <c r="J233" s="65"/>
      <c r="K233" s="63">
        <v>0</v>
      </c>
    </row>
    <row r="234" spans="4:11" ht="17.100000000000001" customHeight="1" x14ac:dyDescent="0.2">
      <c r="D234" s="146">
        <v>224</v>
      </c>
      <c r="E234" s="64" t="e">
        <f t="shared" si="15"/>
        <v>#NUM!</v>
      </c>
      <c r="F234" s="65" t="e">
        <f t="shared" si="16"/>
        <v>#NUM!</v>
      </c>
      <c r="G234" s="65" t="e">
        <f t="shared" si="17"/>
        <v>#NUM!</v>
      </c>
      <c r="H234" s="65" t="e">
        <f t="shared" si="18"/>
        <v>#NUM!</v>
      </c>
      <c r="I234" s="65" t="e">
        <f t="shared" si="19"/>
        <v>#NUM!</v>
      </c>
      <c r="J234" s="65"/>
      <c r="K234" s="63">
        <v>0</v>
      </c>
    </row>
    <row r="235" spans="4:11" ht="17.100000000000001" customHeight="1" x14ac:dyDescent="0.2">
      <c r="D235" s="146">
        <v>225</v>
      </c>
      <c r="E235" s="64" t="e">
        <f t="shared" si="15"/>
        <v>#NUM!</v>
      </c>
      <c r="F235" s="65" t="e">
        <f t="shared" si="16"/>
        <v>#NUM!</v>
      </c>
      <c r="G235" s="65" t="e">
        <f t="shared" si="17"/>
        <v>#NUM!</v>
      </c>
      <c r="H235" s="65" t="e">
        <f t="shared" si="18"/>
        <v>#NUM!</v>
      </c>
      <c r="I235" s="65" t="e">
        <f t="shared" si="19"/>
        <v>#NUM!</v>
      </c>
      <c r="J235" s="65"/>
      <c r="K235" s="63">
        <v>0</v>
      </c>
    </row>
    <row r="236" spans="4:11" ht="17.100000000000001" customHeight="1" x14ac:dyDescent="0.2">
      <c r="D236" s="146">
        <v>226</v>
      </c>
      <c r="E236" s="64" t="e">
        <f t="shared" si="15"/>
        <v>#NUM!</v>
      </c>
      <c r="F236" s="65" t="e">
        <f t="shared" si="16"/>
        <v>#NUM!</v>
      </c>
      <c r="G236" s="65" t="e">
        <f t="shared" si="17"/>
        <v>#NUM!</v>
      </c>
      <c r="H236" s="65" t="e">
        <f t="shared" si="18"/>
        <v>#NUM!</v>
      </c>
      <c r="I236" s="65" t="e">
        <f t="shared" si="19"/>
        <v>#NUM!</v>
      </c>
      <c r="J236" s="65"/>
      <c r="K236" s="63">
        <v>0</v>
      </c>
    </row>
    <row r="237" spans="4:11" ht="17.100000000000001" customHeight="1" x14ac:dyDescent="0.2">
      <c r="D237" s="146">
        <v>227</v>
      </c>
      <c r="E237" s="64" t="e">
        <f t="shared" si="15"/>
        <v>#NUM!</v>
      </c>
      <c r="F237" s="65" t="e">
        <f t="shared" si="16"/>
        <v>#NUM!</v>
      </c>
      <c r="G237" s="65" t="e">
        <f t="shared" si="17"/>
        <v>#NUM!</v>
      </c>
      <c r="H237" s="65" t="e">
        <f t="shared" si="18"/>
        <v>#NUM!</v>
      </c>
      <c r="I237" s="65" t="e">
        <f t="shared" si="19"/>
        <v>#NUM!</v>
      </c>
      <c r="J237" s="65"/>
      <c r="K237" s="63">
        <v>0</v>
      </c>
    </row>
    <row r="238" spans="4:11" ht="17.100000000000001" customHeight="1" x14ac:dyDescent="0.2">
      <c r="D238" s="147" t="s">
        <v>177</v>
      </c>
      <c r="E238" s="64" t="e">
        <f t="shared" si="15"/>
        <v>#NUM!</v>
      </c>
      <c r="F238" s="65" t="e">
        <f t="shared" si="16"/>
        <v>#NUM!</v>
      </c>
      <c r="G238" s="65" t="e">
        <f t="shared" si="17"/>
        <v>#NUM!</v>
      </c>
      <c r="H238" s="65" t="e">
        <f t="shared" si="18"/>
        <v>#NUM!</v>
      </c>
      <c r="I238" s="65" t="e">
        <f t="shared" si="19"/>
        <v>#NUM!</v>
      </c>
      <c r="J238" s="65"/>
      <c r="K238" s="63">
        <v>0</v>
      </c>
    </row>
    <row r="239" spans="4:11" ht="17.100000000000001" customHeight="1" x14ac:dyDescent="0.2">
      <c r="D239" s="146">
        <v>229</v>
      </c>
      <c r="E239" s="64" t="e">
        <f t="shared" si="15"/>
        <v>#NUM!</v>
      </c>
      <c r="F239" s="65" t="e">
        <f t="shared" si="16"/>
        <v>#NUM!</v>
      </c>
      <c r="G239" s="65" t="e">
        <f t="shared" si="17"/>
        <v>#NUM!</v>
      </c>
      <c r="H239" s="65" t="e">
        <f t="shared" si="18"/>
        <v>#NUM!</v>
      </c>
      <c r="I239" s="65" t="e">
        <f t="shared" si="19"/>
        <v>#NUM!</v>
      </c>
      <c r="J239" s="65"/>
      <c r="K239" s="63">
        <v>0</v>
      </c>
    </row>
    <row r="240" spans="4:11" ht="17.100000000000001" customHeight="1" x14ac:dyDescent="0.2">
      <c r="D240" s="146">
        <v>230</v>
      </c>
      <c r="E240" s="64" t="e">
        <f t="shared" si="15"/>
        <v>#NUM!</v>
      </c>
      <c r="F240" s="65" t="e">
        <f t="shared" si="16"/>
        <v>#NUM!</v>
      </c>
      <c r="G240" s="65" t="e">
        <f t="shared" si="17"/>
        <v>#NUM!</v>
      </c>
      <c r="H240" s="65" t="e">
        <f t="shared" si="18"/>
        <v>#NUM!</v>
      </c>
      <c r="I240" s="65" t="e">
        <f t="shared" si="19"/>
        <v>#NUM!</v>
      </c>
      <c r="J240" s="65"/>
      <c r="K240" s="63">
        <v>0</v>
      </c>
    </row>
    <row r="241" spans="4:11" ht="17.100000000000001" customHeight="1" x14ac:dyDescent="0.2">
      <c r="D241" s="146">
        <v>231</v>
      </c>
      <c r="E241" s="64" t="e">
        <f t="shared" si="15"/>
        <v>#NUM!</v>
      </c>
      <c r="F241" s="65" t="e">
        <f t="shared" si="16"/>
        <v>#NUM!</v>
      </c>
      <c r="G241" s="65" t="e">
        <f t="shared" si="17"/>
        <v>#NUM!</v>
      </c>
      <c r="H241" s="65" t="e">
        <f t="shared" si="18"/>
        <v>#NUM!</v>
      </c>
      <c r="I241" s="65" t="e">
        <f t="shared" si="19"/>
        <v>#NUM!</v>
      </c>
      <c r="J241" s="65"/>
      <c r="K241" s="63">
        <v>0</v>
      </c>
    </row>
    <row r="242" spans="4:11" ht="17.100000000000001" customHeight="1" x14ac:dyDescent="0.2">
      <c r="D242" s="146">
        <v>232</v>
      </c>
      <c r="E242" s="64" t="e">
        <f t="shared" si="15"/>
        <v>#NUM!</v>
      </c>
      <c r="F242" s="65" t="e">
        <f t="shared" si="16"/>
        <v>#NUM!</v>
      </c>
      <c r="G242" s="65" t="e">
        <f t="shared" si="17"/>
        <v>#NUM!</v>
      </c>
      <c r="H242" s="65" t="e">
        <f t="shared" si="18"/>
        <v>#NUM!</v>
      </c>
      <c r="I242" s="65" t="e">
        <f t="shared" si="19"/>
        <v>#NUM!</v>
      </c>
      <c r="J242" s="65"/>
      <c r="K242" s="63">
        <v>0</v>
      </c>
    </row>
    <row r="243" spans="4:11" ht="17.100000000000001" customHeight="1" x14ac:dyDescent="0.2">
      <c r="D243" s="146">
        <v>233</v>
      </c>
      <c r="E243" s="64" t="e">
        <f t="shared" si="15"/>
        <v>#NUM!</v>
      </c>
      <c r="F243" s="65" t="e">
        <f t="shared" si="16"/>
        <v>#NUM!</v>
      </c>
      <c r="G243" s="65" t="e">
        <f t="shared" si="17"/>
        <v>#NUM!</v>
      </c>
      <c r="H243" s="65" t="e">
        <f t="shared" si="18"/>
        <v>#NUM!</v>
      </c>
      <c r="I243" s="65" t="e">
        <f t="shared" si="19"/>
        <v>#NUM!</v>
      </c>
      <c r="J243" s="65"/>
      <c r="K243" s="63">
        <v>0</v>
      </c>
    </row>
    <row r="244" spans="4:11" ht="17.100000000000001" customHeight="1" x14ac:dyDescent="0.2">
      <c r="D244" s="146">
        <v>234</v>
      </c>
      <c r="E244" s="64" t="e">
        <f t="shared" si="15"/>
        <v>#NUM!</v>
      </c>
      <c r="F244" s="65" t="e">
        <f t="shared" si="16"/>
        <v>#NUM!</v>
      </c>
      <c r="G244" s="65" t="e">
        <f t="shared" si="17"/>
        <v>#NUM!</v>
      </c>
      <c r="H244" s="65" t="e">
        <f t="shared" si="18"/>
        <v>#NUM!</v>
      </c>
      <c r="I244" s="65" t="e">
        <f t="shared" si="19"/>
        <v>#NUM!</v>
      </c>
      <c r="J244" s="65"/>
      <c r="K244" s="63">
        <v>0</v>
      </c>
    </row>
    <row r="245" spans="4:11" ht="17.100000000000001" customHeight="1" x14ac:dyDescent="0.2">
      <c r="D245" s="146">
        <v>235</v>
      </c>
      <c r="E245" s="64" t="e">
        <f t="shared" si="15"/>
        <v>#NUM!</v>
      </c>
      <c r="F245" s="65" t="e">
        <f t="shared" si="16"/>
        <v>#NUM!</v>
      </c>
      <c r="G245" s="65" t="e">
        <f t="shared" si="17"/>
        <v>#NUM!</v>
      </c>
      <c r="H245" s="65" t="e">
        <f t="shared" si="18"/>
        <v>#NUM!</v>
      </c>
      <c r="I245" s="65" t="e">
        <f t="shared" si="19"/>
        <v>#NUM!</v>
      </c>
      <c r="J245" s="65"/>
      <c r="K245" s="63">
        <v>0</v>
      </c>
    </row>
    <row r="246" spans="4:11" ht="17.100000000000001" customHeight="1" x14ac:dyDescent="0.2">
      <c r="D246" s="146">
        <v>236</v>
      </c>
      <c r="E246" s="64" t="e">
        <f t="shared" si="15"/>
        <v>#NUM!</v>
      </c>
      <c r="F246" s="65" t="e">
        <f t="shared" si="16"/>
        <v>#NUM!</v>
      </c>
      <c r="G246" s="65" t="e">
        <f t="shared" si="17"/>
        <v>#NUM!</v>
      </c>
      <c r="H246" s="65" t="e">
        <f t="shared" si="18"/>
        <v>#NUM!</v>
      </c>
      <c r="I246" s="65" t="e">
        <f t="shared" si="19"/>
        <v>#NUM!</v>
      </c>
      <c r="J246" s="65"/>
      <c r="K246" s="63">
        <v>0</v>
      </c>
    </row>
    <row r="247" spans="4:11" ht="17.100000000000001" customHeight="1" x14ac:dyDescent="0.2">
      <c r="D247" s="146">
        <v>237</v>
      </c>
      <c r="E247" s="64" t="e">
        <f t="shared" si="15"/>
        <v>#NUM!</v>
      </c>
      <c r="F247" s="65" t="e">
        <f t="shared" si="16"/>
        <v>#NUM!</v>
      </c>
      <c r="G247" s="65" t="e">
        <f t="shared" si="17"/>
        <v>#NUM!</v>
      </c>
      <c r="H247" s="65" t="e">
        <f t="shared" si="18"/>
        <v>#NUM!</v>
      </c>
      <c r="I247" s="65" t="e">
        <f t="shared" si="19"/>
        <v>#NUM!</v>
      </c>
      <c r="J247" s="65"/>
      <c r="K247" s="63">
        <v>0</v>
      </c>
    </row>
    <row r="248" spans="4:11" ht="17.100000000000001" customHeight="1" x14ac:dyDescent="0.2">
      <c r="D248" s="146">
        <v>238</v>
      </c>
      <c r="E248" s="64" t="e">
        <f t="shared" si="15"/>
        <v>#NUM!</v>
      </c>
      <c r="F248" s="65" t="e">
        <f t="shared" si="16"/>
        <v>#NUM!</v>
      </c>
      <c r="G248" s="65" t="e">
        <f t="shared" si="17"/>
        <v>#NUM!</v>
      </c>
      <c r="H248" s="65" t="e">
        <f t="shared" si="18"/>
        <v>#NUM!</v>
      </c>
      <c r="I248" s="65" t="e">
        <f t="shared" si="19"/>
        <v>#NUM!</v>
      </c>
      <c r="J248" s="65"/>
      <c r="K248" s="63">
        <v>0</v>
      </c>
    </row>
    <row r="249" spans="4:11" ht="17.100000000000001" customHeight="1" x14ac:dyDescent="0.2">
      <c r="D249" s="146">
        <v>239</v>
      </c>
      <c r="E249" s="64" t="e">
        <f t="shared" si="15"/>
        <v>#NUM!</v>
      </c>
      <c r="F249" s="65" t="e">
        <f t="shared" si="16"/>
        <v>#NUM!</v>
      </c>
      <c r="G249" s="65" t="e">
        <f t="shared" si="17"/>
        <v>#NUM!</v>
      </c>
      <c r="H249" s="65" t="e">
        <f t="shared" si="18"/>
        <v>#NUM!</v>
      </c>
      <c r="I249" s="65" t="e">
        <f t="shared" si="19"/>
        <v>#NUM!</v>
      </c>
      <c r="J249" s="65"/>
      <c r="K249" s="63">
        <v>0</v>
      </c>
    </row>
    <row r="250" spans="4:11" ht="17.100000000000001" customHeight="1" x14ac:dyDescent="0.2">
      <c r="D250" s="147" t="s">
        <v>178</v>
      </c>
      <c r="E250" s="64" t="e">
        <f t="shared" si="15"/>
        <v>#NUM!</v>
      </c>
      <c r="F250" s="65" t="e">
        <f t="shared" si="16"/>
        <v>#NUM!</v>
      </c>
      <c r="G250" s="65" t="e">
        <f t="shared" si="17"/>
        <v>#NUM!</v>
      </c>
      <c r="H250" s="65" t="e">
        <f t="shared" si="18"/>
        <v>#NUM!</v>
      </c>
      <c r="I250" s="65" t="e">
        <f t="shared" si="19"/>
        <v>#NUM!</v>
      </c>
      <c r="J250" s="65"/>
      <c r="K250" s="63">
        <v>0</v>
      </c>
    </row>
    <row r="251" spans="4:11" ht="17.100000000000001" customHeight="1" x14ac:dyDescent="0.2">
      <c r="D251" s="146">
        <v>241</v>
      </c>
      <c r="E251" s="64" t="e">
        <f t="shared" si="15"/>
        <v>#NUM!</v>
      </c>
      <c r="F251" s="65" t="e">
        <f t="shared" si="16"/>
        <v>#NUM!</v>
      </c>
      <c r="G251" s="65" t="e">
        <f t="shared" si="17"/>
        <v>#NUM!</v>
      </c>
      <c r="H251" s="65" t="e">
        <f t="shared" si="18"/>
        <v>#NUM!</v>
      </c>
      <c r="I251" s="65" t="e">
        <f t="shared" si="19"/>
        <v>#NUM!</v>
      </c>
      <c r="J251" s="65"/>
      <c r="K251" s="63">
        <v>0</v>
      </c>
    </row>
    <row r="252" spans="4:11" ht="17.100000000000001" customHeight="1" x14ac:dyDescent="0.2">
      <c r="D252" s="146">
        <v>242</v>
      </c>
      <c r="E252" s="64" t="e">
        <f t="shared" si="15"/>
        <v>#NUM!</v>
      </c>
      <c r="F252" s="65" t="e">
        <f t="shared" si="16"/>
        <v>#NUM!</v>
      </c>
      <c r="G252" s="65" t="e">
        <f t="shared" si="17"/>
        <v>#NUM!</v>
      </c>
      <c r="H252" s="65" t="e">
        <f t="shared" si="18"/>
        <v>#NUM!</v>
      </c>
      <c r="I252" s="65" t="e">
        <f t="shared" si="19"/>
        <v>#NUM!</v>
      </c>
      <c r="J252" s="65"/>
      <c r="K252" s="63">
        <v>0</v>
      </c>
    </row>
    <row r="253" spans="4:11" ht="17.100000000000001" customHeight="1" x14ac:dyDescent="0.2">
      <c r="D253" s="146">
        <v>243</v>
      </c>
      <c r="E253" s="64" t="e">
        <f t="shared" si="15"/>
        <v>#NUM!</v>
      </c>
      <c r="F253" s="65" t="e">
        <f t="shared" si="16"/>
        <v>#NUM!</v>
      </c>
      <c r="G253" s="65" t="e">
        <f t="shared" si="17"/>
        <v>#NUM!</v>
      </c>
      <c r="H253" s="65" t="e">
        <f t="shared" si="18"/>
        <v>#NUM!</v>
      </c>
      <c r="I253" s="65" t="e">
        <f t="shared" si="19"/>
        <v>#NUM!</v>
      </c>
      <c r="J253" s="65"/>
      <c r="K253" s="63">
        <v>0</v>
      </c>
    </row>
    <row r="254" spans="4:11" ht="17.100000000000001" customHeight="1" x14ac:dyDescent="0.2">
      <c r="D254" s="146">
        <v>244</v>
      </c>
      <c r="E254" s="64" t="e">
        <f t="shared" si="15"/>
        <v>#NUM!</v>
      </c>
      <c r="F254" s="65" t="e">
        <f t="shared" si="16"/>
        <v>#NUM!</v>
      </c>
      <c r="G254" s="65" t="e">
        <f t="shared" si="17"/>
        <v>#NUM!</v>
      </c>
      <c r="H254" s="65" t="e">
        <f t="shared" si="18"/>
        <v>#NUM!</v>
      </c>
      <c r="I254" s="65" t="e">
        <f t="shared" si="19"/>
        <v>#NUM!</v>
      </c>
      <c r="J254" s="65"/>
      <c r="K254" s="63">
        <v>0</v>
      </c>
    </row>
    <row r="255" spans="4:11" ht="17.100000000000001" customHeight="1" x14ac:dyDescent="0.2">
      <c r="D255" s="146">
        <v>245</v>
      </c>
      <c r="E255" s="64" t="e">
        <f t="shared" si="15"/>
        <v>#NUM!</v>
      </c>
      <c r="F255" s="65" t="e">
        <f t="shared" si="16"/>
        <v>#NUM!</v>
      </c>
      <c r="G255" s="65" t="e">
        <f t="shared" si="17"/>
        <v>#NUM!</v>
      </c>
      <c r="H255" s="65" t="e">
        <f t="shared" si="18"/>
        <v>#NUM!</v>
      </c>
      <c r="I255" s="65" t="e">
        <f t="shared" si="19"/>
        <v>#NUM!</v>
      </c>
      <c r="J255" s="65"/>
      <c r="K255" s="63">
        <v>0</v>
      </c>
    </row>
    <row r="256" spans="4:11" ht="17.100000000000001" customHeight="1" x14ac:dyDescent="0.2">
      <c r="D256" s="146">
        <v>246</v>
      </c>
      <c r="E256" s="64" t="e">
        <f t="shared" si="15"/>
        <v>#NUM!</v>
      </c>
      <c r="F256" s="65" t="e">
        <f t="shared" si="16"/>
        <v>#NUM!</v>
      </c>
      <c r="G256" s="65" t="e">
        <f t="shared" si="17"/>
        <v>#NUM!</v>
      </c>
      <c r="H256" s="65" t="e">
        <f t="shared" si="18"/>
        <v>#NUM!</v>
      </c>
      <c r="I256" s="65" t="e">
        <f t="shared" si="19"/>
        <v>#NUM!</v>
      </c>
      <c r="J256" s="65"/>
      <c r="K256" s="63">
        <v>0</v>
      </c>
    </row>
    <row r="257" spans="4:11" ht="17.100000000000001" customHeight="1" x14ac:dyDescent="0.2">
      <c r="D257" s="146">
        <v>247</v>
      </c>
      <c r="E257" s="64" t="e">
        <f t="shared" si="15"/>
        <v>#NUM!</v>
      </c>
      <c r="F257" s="65" t="e">
        <f t="shared" si="16"/>
        <v>#NUM!</v>
      </c>
      <c r="G257" s="65" t="e">
        <f t="shared" si="17"/>
        <v>#NUM!</v>
      </c>
      <c r="H257" s="65" t="e">
        <f t="shared" si="18"/>
        <v>#NUM!</v>
      </c>
      <c r="I257" s="65" t="e">
        <f t="shared" si="19"/>
        <v>#NUM!</v>
      </c>
      <c r="J257" s="65"/>
      <c r="K257" s="63">
        <v>0</v>
      </c>
    </row>
    <row r="258" spans="4:11" ht="17.100000000000001" customHeight="1" x14ac:dyDescent="0.2">
      <c r="D258" s="146">
        <v>248</v>
      </c>
      <c r="E258" s="64" t="e">
        <f t="shared" si="15"/>
        <v>#NUM!</v>
      </c>
      <c r="F258" s="65" t="e">
        <f t="shared" si="16"/>
        <v>#NUM!</v>
      </c>
      <c r="G258" s="65" t="e">
        <f t="shared" si="17"/>
        <v>#NUM!</v>
      </c>
      <c r="H258" s="65" t="e">
        <f t="shared" si="18"/>
        <v>#NUM!</v>
      </c>
      <c r="I258" s="65" t="e">
        <f t="shared" si="19"/>
        <v>#NUM!</v>
      </c>
      <c r="J258" s="65"/>
      <c r="K258" s="63">
        <v>0</v>
      </c>
    </row>
    <row r="259" spans="4:11" ht="17.100000000000001" customHeight="1" x14ac:dyDescent="0.2">
      <c r="D259" s="146">
        <v>249</v>
      </c>
      <c r="E259" s="64" t="e">
        <f t="shared" si="15"/>
        <v>#NUM!</v>
      </c>
      <c r="F259" s="65" t="e">
        <f t="shared" si="16"/>
        <v>#NUM!</v>
      </c>
      <c r="G259" s="65" t="e">
        <f t="shared" si="17"/>
        <v>#NUM!</v>
      </c>
      <c r="H259" s="65" t="e">
        <f t="shared" si="18"/>
        <v>#NUM!</v>
      </c>
      <c r="I259" s="65" t="e">
        <f t="shared" si="19"/>
        <v>#NUM!</v>
      </c>
      <c r="J259" s="65"/>
      <c r="K259" s="63">
        <v>0</v>
      </c>
    </row>
    <row r="260" spans="4:11" ht="17.100000000000001" customHeight="1" x14ac:dyDescent="0.2">
      <c r="D260" s="146">
        <v>250</v>
      </c>
      <c r="E260" s="64" t="e">
        <f t="shared" si="15"/>
        <v>#NUM!</v>
      </c>
      <c r="F260" s="65" t="e">
        <f t="shared" si="16"/>
        <v>#NUM!</v>
      </c>
      <c r="G260" s="65" t="e">
        <f t="shared" si="17"/>
        <v>#NUM!</v>
      </c>
      <c r="H260" s="65" t="e">
        <f t="shared" si="18"/>
        <v>#NUM!</v>
      </c>
      <c r="I260" s="65" t="e">
        <f t="shared" si="19"/>
        <v>#NUM!</v>
      </c>
      <c r="J260" s="65"/>
      <c r="K260" s="63">
        <v>0</v>
      </c>
    </row>
    <row r="261" spans="4:11" ht="17.100000000000001" customHeight="1" x14ac:dyDescent="0.2">
      <c r="D261" s="146">
        <v>251</v>
      </c>
      <c r="E261" s="64" t="e">
        <f t="shared" si="15"/>
        <v>#NUM!</v>
      </c>
      <c r="F261" s="65" t="e">
        <f t="shared" si="16"/>
        <v>#NUM!</v>
      </c>
      <c r="G261" s="65" t="e">
        <f t="shared" si="17"/>
        <v>#NUM!</v>
      </c>
      <c r="H261" s="65" t="e">
        <f t="shared" si="18"/>
        <v>#NUM!</v>
      </c>
      <c r="I261" s="65" t="e">
        <f t="shared" si="19"/>
        <v>#NUM!</v>
      </c>
      <c r="J261" s="65"/>
      <c r="K261" s="63">
        <v>0</v>
      </c>
    </row>
    <row r="262" spans="4:11" ht="17.100000000000001" customHeight="1" x14ac:dyDescent="0.2">
      <c r="D262" s="147" t="s">
        <v>179</v>
      </c>
      <c r="E262" s="64" t="e">
        <f t="shared" si="15"/>
        <v>#NUM!</v>
      </c>
      <c r="F262" s="65" t="e">
        <f t="shared" si="16"/>
        <v>#NUM!</v>
      </c>
      <c r="G262" s="65" t="e">
        <f t="shared" si="17"/>
        <v>#NUM!</v>
      </c>
      <c r="H262" s="65" t="e">
        <f t="shared" si="18"/>
        <v>#NUM!</v>
      </c>
      <c r="I262" s="65" t="e">
        <f t="shared" si="19"/>
        <v>#NUM!</v>
      </c>
      <c r="J262" s="65"/>
      <c r="K262" s="63">
        <v>0</v>
      </c>
    </row>
    <row r="263" spans="4:11" ht="17.100000000000001" customHeight="1" x14ac:dyDescent="0.2">
      <c r="D263" s="146">
        <v>253</v>
      </c>
      <c r="E263" s="64" t="e">
        <f t="shared" si="15"/>
        <v>#NUM!</v>
      </c>
      <c r="F263" s="65" t="e">
        <f t="shared" si="16"/>
        <v>#NUM!</v>
      </c>
      <c r="G263" s="65" t="e">
        <f t="shared" si="17"/>
        <v>#NUM!</v>
      </c>
      <c r="H263" s="65" t="e">
        <f t="shared" si="18"/>
        <v>#NUM!</v>
      </c>
      <c r="I263" s="65" t="e">
        <f t="shared" si="19"/>
        <v>#NUM!</v>
      </c>
      <c r="J263" s="65"/>
      <c r="K263" s="63">
        <v>0</v>
      </c>
    </row>
    <row r="264" spans="4:11" ht="17.100000000000001" customHeight="1" x14ac:dyDescent="0.2">
      <c r="D264" s="146">
        <v>254</v>
      </c>
      <c r="E264" s="64" t="e">
        <f t="shared" si="15"/>
        <v>#NUM!</v>
      </c>
      <c r="F264" s="65" t="e">
        <f t="shared" si="16"/>
        <v>#NUM!</v>
      </c>
      <c r="G264" s="65" t="e">
        <f t="shared" si="17"/>
        <v>#NUM!</v>
      </c>
      <c r="H264" s="65" t="e">
        <f t="shared" si="18"/>
        <v>#NUM!</v>
      </c>
      <c r="I264" s="65" t="e">
        <f t="shared" si="19"/>
        <v>#NUM!</v>
      </c>
      <c r="J264" s="65"/>
      <c r="K264" s="63">
        <v>0</v>
      </c>
    </row>
    <row r="265" spans="4:11" ht="17.100000000000001" customHeight="1" x14ac:dyDescent="0.2">
      <c r="D265" s="146">
        <v>255</v>
      </c>
      <c r="E265" s="64" t="e">
        <f t="shared" si="15"/>
        <v>#NUM!</v>
      </c>
      <c r="F265" s="65" t="e">
        <f t="shared" si="16"/>
        <v>#NUM!</v>
      </c>
      <c r="G265" s="65" t="e">
        <f t="shared" si="17"/>
        <v>#NUM!</v>
      </c>
      <c r="H265" s="65" t="e">
        <f t="shared" si="18"/>
        <v>#NUM!</v>
      </c>
      <c r="I265" s="65" t="e">
        <f t="shared" si="19"/>
        <v>#NUM!</v>
      </c>
      <c r="J265" s="65"/>
      <c r="K265" s="63">
        <v>0</v>
      </c>
    </row>
    <row r="266" spans="4:11" ht="17.100000000000001" customHeight="1" x14ac:dyDescent="0.2">
      <c r="D266" s="146">
        <v>256</v>
      </c>
      <c r="E266" s="64" t="e">
        <f t="shared" si="15"/>
        <v>#NUM!</v>
      </c>
      <c r="F266" s="65" t="e">
        <f t="shared" si="16"/>
        <v>#NUM!</v>
      </c>
      <c r="G266" s="65" t="e">
        <f t="shared" si="17"/>
        <v>#NUM!</v>
      </c>
      <c r="H266" s="65" t="e">
        <f t="shared" si="18"/>
        <v>#NUM!</v>
      </c>
      <c r="I266" s="65" t="e">
        <f t="shared" si="19"/>
        <v>#NUM!</v>
      </c>
      <c r="J266" s="65"/>
      <c r="K266" s="63">
        <v>0</v>
      </c>
    </row>
    <row r="267" spans="4:11" ht="17.100000000000001" customHeight="1" x14ac:dyDescent="0.2">
      <c r="D267" s="146">
        <v>257</v>
      </c>
      <c r="E267" s="64" t="e">
        <f t="shared" si="15"/>
        <v>#NUM!</v>
      </c>
      <c r="F267" s="65" t="e">
        <f t="shared" si="16"/>
        <v>#NUM!</v>
      </c>
      <c r="G267" s="65" t="e">
        <f t="shared" si="17"/>
        <v>#NUM!</v>
      </c>
      <c r="H267" s="65" t="e">
        <f t="shared" si="18"/>
        <v>#NUM!</v>
      </c>
      <c r="I267" s="65" t="e">
        <f t="shared" si="19"/>
        <v>#NUM!</v>
      </c>
      <c r="J267" s="65"/>
      <c r="K267" s="63">
        <v>0</v>
      </c>
    </row>
    <row r="268" spans="4:11" ht="17.100000000000001" customHeight="1" x14ac:dyDescent="0.2">
      <c r="D268" s="146">
        <v>258</v>
      </c>
      <c r="E268" s="64" t="e">
        <f t="shared" si="15"/>
        <v>#NUM!</v>
      </c>
      <c r="F268" s="65" t="e">
        <f t="shared" si="16"/>
        <v>#NUM!</v>
      </c>
      <c r="G268" s="65" t="e">
        <f t="shared" si="17"/>
        <v>#NUM!</v>
      </c>
      <c r="H268" s="65" t="e">
        <f t="shared" si="18"/>
        <v>#NUM!</v>
      </c>
      <c r="I268" s="65" t="e">
        <f t="shared" si="19"/>
        <v>#NUM!</v>
      </c>
      <c r="J268" s="65"/>
      <c r="K268" s="63">
        <v>0</v>
      </c>
    </row>
    <row r="269" spans="4:11" ht="17.100000000000001" customHeight="1" x14ac:dyDescent="0.2">
      <c r="D269" s="146">
        <v>259</v>
      </c>
      <c r="E269" s="64" t="e">
        <f t="shared" ref="E269:E332" si="20">IF(G268&lt;=0.001,0,SUM($C$16-F269))</f>
        <v>#NUM!</v>
      </c>
      <c r="F269" s="65" t="e">
        <f t="shared" ref="F269:F332" si="21">SUM(G268*$C$9/12)</f>
        <v>#NUM!</v>
      </c>
      <c r="G269" s="65" t="e">
        <f t="shared" ref="G269:G332" si="22">IF(SUM(G268-E269-$C$13-K269)&lt;=0.001,0,SUM(G268-E269-$C$13-K269))</f>
        <v>#NUM!</v>
      </c>
      <c r="H269" s="65" t="e">
        <f t="shared" ref="H269:H332" si="23">IF($G268&lt;=0.001,0,SUM(E269,H268,$C$13))</f>
        <v>#NUM!</v>
      </c>
      <c r="I269" s="65" t="e">
        <f t="shared" ref="I269:I332" si="24">IF($G268&lt;=0.001,0,SUM(F269,I268))</f>
        <v>#NUM!</v>
      </c>
      <c r="J269" s="65"/>
      <c r="K269" s="63">
        <v>0</v>
      </c>
    </row>
    <row r="270" spans="4:11" ht="17.100000000000001" customHeight="1" x14ac:dyDescent="0.2">
      <c r="D270" s="146">
        <v>260</v>
      </c>
      <c r="E270" s="64" t="e">
        <f t="shared" si="20"/>
        <v>#NUM!</v>
      </c>
      <c r="F270" s="65" t="e">
        <f t="shared" si="21"/>
        <v>#NUM!</v>
      </c>
      <c r="G270" s="65" t="e">
        <f t="shared" si="22"/>
        <v>#NUM!</v>
      </c>
      <c r="H270" s="65" t="e">
        <f t="shared" si="23"/>
        <v>#NUM!</v>
      </c>
      <c r="I270" s="65" t="e">
        <f t="shared" si="24"/>
        <v>#NUM!</v>
      </c>
      <c r="J270" s="65"/>
      <c r="K270" s="63">
        <v>0</v>
      </c>
    </row>
    <row r="271" spans="4:11" ht="17.100000000000001" customHeight="1" x14ac:dyDescent="0.2">
      <c r="D271" s="146">
        <v>261</v>
      </c>
      <c r="E271" s="64" t="e">
        <f t="shared" si="20"/>
        <v>#NUM!</v>
      </c>
      <c r="F271" s="65" t="e">
        <f t="shared" si="21"/>
        <v>#NUM!</v>
      </c>
      <c r="G271" s="65" t="e">
        <f t="shared" si="22"/>
        <v>#NUM!</v>
      </c>
      <c r="H271" s="65" t="e">
        <f t="shared" si="23"/>
        <v>#NUM!</v>
      </c>
      <c r="I271" s="65" t="e">
        <f t="shared" si="24"/>
        <v>#NUM!</v>
      </c>
      <c r="J271" s="65"/>
      <c r="K271" s="63">
        <v>0</v>
      </c>
    </row>
    <row r="272" spans="4:11" ht="17.100000000000001" customHeight="1" x14ac:dyDescent="0.2">
      <c r="D272" s="146">
        <v>262</v>
      </c>
      <c r="E272" s="64" t="e">
        <f t="shared" si="20"/>
        <v>#NUM!</v>
      </c>
      <c r="F272" s="65" t="e">
        <f t="shared" si="21"/>
        <v>#NUM!</v>
      </c>
      <c r="G272" s="65" t="e">
        <f t="shared" si="22"/>
        <v>#NUM!</v>
      </c>
      <c r="H272" s="65" t="e">
        <f t="shared" si="23"/>
        <v>#NUM!</v>
      </c>
      <c r="I272" s="65" t="e">
        <f t="shared" si="24"/>
        <v>#NUM!</v>
      </c>
      <c r="J272" s="65"/>
      <c r="K272" s="63">
        <v>0</v>
      </c>
    </row>
    <row r="273" spans="4:11" ht="17.100000000000001" customHeight="1" x14ac:dyDescent="0.2">
      <c r="D273" s="146">
        <v>263</v>
      </c>
      <c r="E273" s="64" t="e">
        <f t="shared" si="20"/>
        <v>#NUM!</v>
      </c>
      <c r="F273" s="65" t="e">
        <f t="shared" si="21"/>
        <v>#NUM!</v>
      </c>
      <c r="G273" s="65" t="e">
        <f t="shared" si="22"/>
        <v>#NUM!</v>
      </c>
      <c r="H273" s="65" t="e">
        <f t="shared" si="23"/>
        <v>#NUM!</v>
      </c>
      <c r="I273" s="65" t="e">
        <f t="shared" si="24"/>
        <v>#NUM!</v>
      </c>
      <c r="J273" s="65"/>
      <c r="K273" s="63">
        <v>0</v>
      </c>
    </row>
    <row r="274" spans="4:11" ht="17.100000000000001" customHeight="1" x14ac:dyDescent="0.2">
      <c r="D274" s="147" t="s">
        <v>180</v>
      </c>
      <c r="E274" s="64" t="e">
        <f t="shared" si="20"/>
        <v>#NUM!</v>
      </c>
      <c r="F274" s="65" t="e">
        <f t="shared" si="21"/>
        <v>#NUM!</v>
      </c>
      <c r="G274" s="65" t="e">
        <f t="shared" si="22"/>
        <v>#NUM!</v>
      </c>
      <c r="H274" s="65" t="e">
        <f t="shared" si="23"/>
        <v>#NUM!</v>
      </c>
      <c r="I274" s="65" t="e">
        <f t="shared" si="24"/>
        <v>#NUM!</v>
      </c>
      <c r="J274" s="65"/>
      <c r="K274" s="63">
        <v>0</v>
      </c>
    </row>
    <row r="275" spans="4:11" ht="17.100000000000001" customHeight="1" x14ac:dyDescent="0.2">
      <c r="D275" s="146">
        <v>265</v>
      </c>
      <c r="E275" s="64" t="e">
        <f t="shared" si="20"/>
        <v>#NUM!</v>
      </c>
      <c r="F275" s="65" t="e">
        <f t="shared" si="21"/>
        <v>#NUM!</v>
      </c>
      <c r="G275" s="65" t="e">
        <f t="shared" si="22"/>
        <v>#NUM!</v>
      </c>
      <c r="H275" s="65" t="e">
        <f t="shared" si="23"/>
        <v>#NUM!</v>
      </c>
      <c r="I275" s="65" t="e">
        <f t="shared" si="24"/>
        <v>#NUM!</v>
      </c>
      <c r="J275" s="65"/>
      <c r="K275" s="63">
        <v>0</v>
      </c>
    </row>
    <row r="276" spans="4:11" ht="17.100000000000001" customHeight="1" x14ac:dyDescent="0.2">
      <c r="D276" s="146">
        <v>266</v>
      </c>
      <c r="E276" s="64" t="e">
        <f t="shared" si="20"/>
        <v>#NUM!</v>
      </c>
      <c r="F276" s="65" t="e">
        <f t="shared" si="21"/>
        <v>#NUM!</v>
      </c>
      <c r="G276" s="65" t="e">
        <f t="shared" si="22"/>
        <v>#NUM!</v>
      </c>
      <c r="H276" s="65" t="e">
        <f t="shared" si="23"/>
        <v>#NUM!</v>
      </c>
      <c r="I276" s="65" t="e">
        <f t="shared" si="24"/>
        <v>#NUM!</v>
      </c>
      <c r="J276" s="65"/>
      <c r="K276" s="63">
        <v>0</v>
      </c>
    </row>
    <row r="277" spans="4:11" ht="17.100000000000001" customHeight="1" x14ac:dyDescent="0.2">
      <c r="D277" s="146">
        <v>267</v>
      </c>
      <c r="E277" s="64" t="e">
        <f t="shared" si="20"/>
        <v>#NUM!</v>
      </c>
      <c r="F277" s="65" t="e">
        <f t="shared" si="21"/>
        <v>#NUM!</v>
      </c>
      <c r="G277" s="65" t="e">
        <f t="shared" si="22"/>
        <v>#NUM!</v>
      </c>
      <c r="H277" s="65" t="e">
        <f t="shared" si="23"/>
        <v>#NUM!</v>
      </c>
      <c r="I277" s="65" t="e">
        <f t="shared" si="24"/>
        <v>#NUM!</v>
      </c>
      <c r="J277" s="65"/>
      <c r="K277" s="63">
        <v>0</v>
      </c>
    </row>
    <row r="278" spans="4:11" ht="17.100000000000001" customHeight="1" x14ac:dyDescent="0.2">
      <c r="D278" s="146">
        <v>268</v>
      </c>
      <c r="E278" s="64" t="e">
        <f t="shared" si="20"/>
        <v>#NUM!</v>
      </c>
      <c r="F278" s="65" t="e">
        <f t="shared" si="21"/>
        <v>#NUM!</v>
      </c>
      <c r="G278" s="65" t="e">
        <f t="shared" si="22"/>
        <v>#NUM!</v>
      </c>
      <c r="H278" s="65" t="e">
        <f t="shared" si="23"/>
        <v>#NUM!</v>
      </c>
      <c r="I278" s="65" t="e">
        <f t="shared" si="24"/>
        <v>#NUM!</v>
      </c>
      <c r="J278" s="65"/>
      <c r="K278" s="63">
        <v>0</v>
      </c>
    </row>
    <row r="279" spans="4:11" ht="17.100000000000001" customHeight="1" x14ac:dyDescent="0.2">
      <c r="D279" s="146">
        <v>269</v>
      </c>
      <c r="E279" s="64" t="e">
        <f t="shared" si="20"/>
        <v>#NUM!</v>
      </c>
      <c r="F279" s="65" t="e">
        <f t="shared" si="21"/>
        <v>#NUM!</v>
      </c>
      <c r="G279" s="65" t="e">
        <f t="shared" si="22"/>
        <v>#NUM!</v>
      </c>
      <c r="H279" s="65" t="e">
        <f t="shared" si="23"/>
        <v>#NUM!</v>
      </c>
      <c r="I279" s="65" t="e">
        <f t="shared" si="24"/>
        <v>#NUM!</v>
      </c>
      <c r="J279" s="65"/>
      <c r="K279" s="63">
        <v>0</v>
      </c>
    </row>
    <row r="280" spans="4:11" ht="17.100000000000001" customHeight="1" x14ac:dyDescent="0.2">
      <c r="D280" s="146">
        <v>270</v>
      </c>
      <c r="E280" s="64" t="e">
        <f t="shared" si="20"/>
        <v>#NUM!</v>
      </c>
      <c r="F280" s="65" t="e">
        <f t="shared" si="21"/>
        <v>#NUM!</v>
      </c>
      <c r="G280" s="65" t="e">
        <f t="shared" si="22"/>
        <v>#NUM!</v>
      </c>
      <c r="H280" s="65" t="e">
        <f t="shared" si="23"/>
        <v>#NUM!</v>
      </c>
      <c r="I280" s="65" t="e">
        <f t="shared" si="24"/>
        <v>#NUM!</v>
      </c>
      <c r="J280" s="65"/>
      <c r="K280" s="63">
        <v>0</v>
      </c>
    </row>
    <row r="281" spans="4:11" ht="17.100000000000001" customHeight="1" x14ac:dyDescent="0.2">
      <c r="D281" s="146">
        <v>271</v>
      </c>
      <c r="E281" s="64" t="e">
        <f t="shared" si="20"/>
        <v>#NUM!</v>
      </c>
      <c r="F281" s="65" t="e">
        <f t="shared" si="21"/>
        <v>#NUM!</v>
      </c>
      <c r="G281" s="65" t="e">
        <f t="shared" si="22"/>
        <v>#NUM!</v>
      </c>
      <c r="H281" s="65" t="e">
        <f t="shared" si="23"/>
        <v>#NUM!</v>
      </c>
      <c r="I281" s="65" t="e">
        <f t="shared" si="24"/>
        <v>#NUM!</v>
      </c>
      <c r="J281" s="65"/>
      <c r="K281" s="63">
        <v>0</v>
      </c>
    </row>
    <row r="282" spans="4:11" ht="17.100000000000001" customHeight="1" x14ac:dyDescent="0.2">
      <c r="D282" s="146">
        <v>272</v>
      </c>
      <c r="E282" s="64" t="e">
        <f t="shared" si="20"/>
        <v>#NUM!</v>
      </c>
      <c r="F282" s="65" t="e">
        <f t="shared" si="21"/>
        <v>#NUM!</v>
      </c>
      <c r="G282" s="65" t="e">
        <f t="shared" si="22"/>
        <v>#NUM!</v>
      </c>
      <c r="H282" s="65" t="e">
        <f t="shared" si="23"/>
        <v>#NUM!</v>
      </c>
      <c r="I282" s="65" t="e">
        <f t="shared" si="24"/>
        <v>#NUM!</v>
      </c>
      <c r="J282" s="65"/>
      <c r="K282" s="63">
        <v>0</v>
      </c>
    </row>
    <row r="283" spans="4:11" ht="17.100000000000001" customHeight="1" x14ac:dyDescent="0.2">
      <c r="D283" s="146">
        <v>273</v>
      </c>
      <c r="E283" s="64" t="e">
        <f t="shared" si="20"/>
        <v>#NUM!</v>
      </c>
      <c r="F283" s="65" t="e">
        <f t="shared" si="21"/>
        <v>#NUM!</v>
      </c>
      <c r="G283" s="65" t="e">
        <f t="shared" si="22"/>
        <v>#NUM!</v>
      </c>
      <c r="H283" s="65" t="e">
        <f t="shared" si="23"/>
        <v>#NUM!</v>
      </c>
      <c r="I283" s="65" t="e">
        <f t="shared" si="24"/>
        <v>#NUM!</v>
      </c>
      <c r="J283" s="65"/>
      <c r="K283" s="63">
        <v>0</v>
      </c>
    </row>
    <row r="284" spans="4:11" ht="17.100000000000001" customHeight="1" x14ac:dyDescent="0.2">
      <c r="D284" s="146">
        <v>274</v>
      </c>
      <c r="E284" s="64" t="e">
        <f t="shared" si="20"/>
        <v>#NUM!</v>
      </c>
      <c r="F284" s="65" t="e">
        <f t="shared" si="21"/>
        <v>#NUM!</v>
      </c>
      <c r="G284" s="65" t="e">
        <f t="shared" si="22"/>
        <v>#NUM!</v>
      </c>
      <c r="H284" s="65" t="e">
        <f t="shared" si="23"/>
        <v>#NUM!</v>
      </c>
      <c r="I284" s="65" t="e">
        <f t="shared" si="24"/>
        <v>#NUM!</v>
      </c>
      <c r="J284" s="65"/>
      <c r="K284" s="63">
        <v>0</v>
      </c>
    </row>
    <row r="285" spans="4:11" ht="17.100000000000001" customHeight="1" x14ac:dyDescent="0.2">
      <c r="D285" s="146">
        <v>275</v>
      </c>
      <c r="E285" s="64" t="e">
        <f t="shared" si="20"/>
        <v>#NUM!</v>
      </c>
      <c r="F285" s="65" t="e">
        <f t="shared" si="21"/>
        <v>#NUM!</v>
      </c>
      <c r="G285" s="65" t="e">
        <f t="shared" si="22"/>
        <v>#NUM!</v>
      </c>
      <c r="H285" s="65" t="e">
        <f t="shared" si="23"/>
        <v>#NUM!</v>
      </c>
      <c r="I285" s="65" t="e">
        <f t="shared" si="24"/>
        <v>#NUM!</v>
      </c>
      <c r="J285" s="65"/>
      <c r="K285" s="63">
        <v>0</v>
      </c>
    </row>
    <row r="286" spans="4:11" ht="17.100000000000001" customHeight="1" x14ac:dyDescent="0.2">
      <c r="D286" s="147" t="s">
        <v>181</v>
      </c>
      <c r="E286" s="64" t="e">
        <f t="shared" si="20"/>
        <v>#NUM!</v>
      </c>
      <c r="F286" s="65" t="e">
        <f t="shared" si="21"/>
        <v>#NUM!</v>
      </c>
      <c r="G286" s="65" t="e">
        <f t="shared" si="22"/>
        <v>#NUM!</v>
      </c>
      <c r="H286" s="65" t="e">
        <f t="shared" si="23"/>
        <v>#NUM!</v>
      </c>
      <c r="I286" s="65" t="e">
        <f t="shared" si="24"/>
        <v>#NUM!</v>
      </c>
      <c r="J286" s="65"/>
      <c r="K286" s="63">
        <v>0</v>
      </c>
    </row>
    <row r="287" spans="4:11" ht="17.100000000000001" customHeight="1" x14ac:dyDescent="0.2">
      <c r="D287" s="146">
        <v>277</v>
      </c>
      <c r="E287" s="64" t="e">
        <f t="shared" si="20"/>
        <v>#NUM!</v>
      </c>
      <c r="F287" s="65" t="e">
        <f t="shared" si="21"/>
        <v>#NUM!</v>
      </c>
      <c r="G287" s="65" t="e">
        <f t="shared" si="22"/>
        <v>#NUM!</v>
      </c>
      <c r="H287" s="65" t="e">
        <f t="shared" si="23"/>
        <v>#NUM!</v>
      </c>
      <c r="I287" s="65" t="e">
        <f t="shared" si="24"/>
        <v>#NUM!</v>
      </c>
      <c r="J287" s="65"/>
      <c r="K287" s="63">
        <v>0</v>
      </c>
    </row>
    <row r="288" spans="4:11" ht="17.100000000000001" customHeight="1" x14ac:dyDescent="0.2">
      <c r="D288" s="146">
        <v>278</v>
      </c>
      <c r="E288" s="64" t="e">
        <f t="shared" si="20"/>
        <v>#NUM!</v>
      </c>
      <c r="F288" s="65" t="e">
        <f t="shared" si="21"/>
        <v>#NUM!</v>
      </c>
      <c r="G288" s="65" t="e">
        <f t="shared" si="22"/>
        <v>#NUM!</v>
      </c>
      <c r="H288" s="65" t="e">
        <f t="shared" si="23"/>
        <v>#NUM!</v>
      </c>
      <c r="I288" s="65" t="e">
        <f t="shared" si="24"/>
        <v>#NUM!</v>
      </c>
      <c r="J288" s="65"/>
      <c r="K288" s="63">
        <v>0</v>
      </c>
    </row>
    <row r="289" spans="4:11" ht="17.100000000000001" customHeight="1" x14ac:dyDescent="0.2">
      <c r="D289" s="146">
        <v>279</v>
      </c>
      <c r="E289" s="64" t="e">
        <f t="shared" si="20"/>
        <v>#NUM!</v>
      </c>
      <c r="F289" s="65" t="e">
        <f t="shared" si="21"/>
        <v>#NUM!</v>
      </c>
      <c r="G289" s="65" t="e">
        <f t="shared" si="22"/>
        <v>#NUM!</v>
      </c>
      <c r="H289" s="65" t="e">
        <f t="shared" si="23"/>
        <v>#NUM!</v>
      </c>
      <c r="I289" s="65" t="e">
        <f t="shared" si="24"/>
        <v>#NUM!</v>
      </c>
      <c r="J289" s="65"/>
      <c r="K289" s="63">
        <v>0</v>
      </c>
    </row>
    <row r="290" spans="4:11" ht="17.100000000000001" customHeight="1" x14ac:dyDescent="0.2">
      <c r="D290" s="146">
        <v>280</v>
      </c>
      <c r="E290" s="64" t="e">
        <f t="shared" si="20"/>
        <v>#NUM!</v>
      </c>
      <c r="F290" s="65" t="e">
        <f t="shared" si="21"/>
        <v>#NUM!</v>
      </c>
      <c r="G290" s="65" t="e">
        <f t="shared" si="22"/>
        <v>#NUM!</v>
      </c>
      <c r="H290" s="65" t="e">
        <f t="shared" si="23"/>
        <v>#NUM!</v>
      </c>
      <c r="I290" s="65" t="e">
        <f t="shared" si="24"/>
        <v>#NUM!</v>
      </c>
      <c r="J290" s="65"/>
      <c r="K290" s="63">
        <v>0</v>
      </c>
    </row>
    <row r="291" spans="4:11" ht="17.100000000000001" customHeight="1" x14ac:dyDescent="0.2">
      <c r="D291" s="146">
        <v>281</v>
      </c>
      <c r="E291" s="64" t="e">
        <f t="shared" si="20"/>
        <v>#NUM!</v>
      </c>
      <c r="F291" s="65" t="e">
        <f t="shared" si="21"/>
        <v>#NUM!</v>
      </c>
      <c r="G291" s="65" t="e">
        <f t="shared" si="22"/>
        <v>#NUM!</v>
      </c>
      <c r="H291" s="65" t="e">
        <f t="shared" si="23"/>
        <v>#NUM!</v>
      </c>
      <c r="I291" s="65" t="e">
        <f t="shared" si="24"/>
        <v>#NUM!</v>
      </c>
      <c r="J291" s="65"/>
      <c r="K291" s="63">
        <v>0</v>
      </c>
    </row>
    <row r="292" spans="4:11" ht="17.100000000000001" customHeight="1" x14ac:dyDescent="0.2">
      <c r="D292" s="146">
        <v>282</v>
      </c>
      <c r="E292" s="64" t="e">
        <f t="shared" si="20"/>
        <v>#NUM!</v>
      </c>
      <c r="F292" s="65" t="e">
        <f t="shared" si="21"/>
        <v>#NUM!</v>
      </c>
      <c r="G292" s="65" t="e">
        <f t="shared" si="22"/>
        <v>#NUM!</v>
      </c>
      <c r="H292" s="65" t="e">
        <f t="shared" si="23"/>
        <v>#NUM!</v>
      </c>
      <c r="I292" s="65" t="e">
        <f t="shared" si="24"/>
        <v>#NUM!</v>
      </c>
      <c r="J292" s="65"/>
      <c r="K292" s="63">
        <v>0</v>
      </c>
    </row>
    <row r="293" spans="4:11" ht="17.100000000000001" customHeight="1" x14ac:dyDescent="0.2">
      <c r="D293" s="146">
        <v>283</v>
      </c>
      <c r="E293" s="64" t="e">
        <f t="shared" si="20"/>
        <v>#NUM!</v>
      </c>
      <c r="F293" s="65" t="e">
        <f t="shared" si="21"/>
        <v>#NUM!</v>
      </c>
      <c r="G293" s="65" t="e">
        <f t="shared" si="22"/>
        <v>#NUM!</v>
      </c>
      <c r="H293" s="65" t="e">
        <f t="shared" si="23"/>
        <v>#NUM!</v>
      </c>
      <c r="I293" s="65" t="e">
        <f t="shared" si="24"/>
        <v>#NUM!</v>
      </c>
      <c r="J293" s="65"/>
      <c r="K293" s="63">
        <v>0</v>
      </c>
    </row>
    <row r="294" spans="4:11" ht="17.100000000000001" customHeight="1" x14ac:dyDescent="0.2">
      <c r="D294" s="146">
        <v>284</v>
      </c>
      <c r="E294" s="64" t="e">
        <f t="shared" si="20"/>
        <v>#NUM!</v>
      </c>
      <c r="F294" s="65" t="e">
        <f t="shared" si="21"/>
        <v>#NUM!</v>
      </c>
      <c r="G294" s="65" t="e">
        <f t="shared" si="22"/>
        <v>#NUM!</v>
      </c>
      <c r="H294" s="65" t="e">
        <f t="shared" si="23"/>
        <v>#NUM!</v>
      </c>
      <c r="I294" s="65" t="e">
        <f t="shared" si="24"/>
        <v>#NUM!</v>
      </c>
      <c r="J294" s="65"/>
      <c r="K294" s="63">
        <v>0</v>
      </c>
    </row>
    <row r="295" spans="4:11" ht="17.100000000000001" customHeight="1" x14ac:dyDescent="0.2">
      <c r="D295" s="146">
        <v>285</v>
      </c>
      <c r="E295" s="64" t="e">
        <f t="shared" si="20"/>
        <v>#NUM!</v>
      </c>
      <c r="F295" s="65" t="e">
        <f t="shared" si="21"/>
        <v>#NUM!</v>
      </c>
      <c r="G295" s="65" t="e">
        <f t="shared" si="22"/>
        <v>#NUM!</v>
      </c>
      <c r="H295" s="65" t="e">
        <f t="shared" si="23"/>
        <v>#NUM!</v>
      </c>
      <c r="I295" s="65" t="e">
        <f t="shared" si="24"/>
        <v>#NUM!</v>
      </c>
      <c r="J295" s="65"/>
      <c r="K295" s="63">
        <v>0</v>
      </c>
    </row>
    <row r="296" spans="4:11" ht="17.100000000000001" customHeight="1" x14ac:dyDescent="0.2">
      <c r="D296" s="146">
        <v>286</v>
      </c>
      <c r="E296" s="64" t="e">
        <f t="shared" si="20"/>
        <v>#NUM!</v>
      </c>
      <c r="F296" s="65" t="e">
        <f t="shared" si="21"/>
        <v>#NUM!</v>
      </c>
      <c r="G296" s="65" t="e">
        <f t="shared" si="22"/>
        <v>#NUM!</v>
      </c>
      <c r="H296" s="65" t="e">
        <f t="shared" si="23"/>
        <v>#NUM!</v>
      </c>
      <c r="I296" s="65" t="e">
        <f t="shared" si="24"/>
        <v>#NUM!</v>
      </c>
      <c r="J296" s="65"/>
      <c r="K296" s="63">
        <v>0</v>
      </c>
    </row>
    <row r="297" spans="4:11" ht="17.100000000000001" customHeight="1" x14ac:dyDescent="0.2">
      <c r="D297" s="146">
        <v>287</v>
      </c>
      <c r="E297" s="64" t="e">
        <f t="shared" si="20"/>
        <v>#NUM!</v>
      </c>
      <c r="F297" s="65" t="e">
        <f t="shared" si="21"/>
        <v>#NUM!</v>
      </c>
      <c r="G297" s="65" t="e">
        <f t="shared" si="22"/>
        <v>#NUM!</v>
      </c>
      <c r="H297" s="65" t="e">
        <f t="shared" si="23"/>
        <v>#NUM!</v>
      </c>
      <c r="I297" s="65" t="e">
        <f t="shared" si="24"/>
        <v>#NUM!</v>
      </c>
      <c r="J297" s="65"/>
      <c r="K297" s="63">
        <v>0</v>
      </c>
    </row>
    <row r="298" spans="4:11" ht="17.100000000000001" customHeight="1" x14ac:dyDescent="0.2">
      <c r="D298" s="147" t="s">
        <v>182</v>
      </c>
      <c r="E298" s="64" t="e">
        <f t="shared" si="20"/>
        <v>#NUM!</v>
      </c>
      <c r="F298" s="65" t="e">
        <f t="shared" si="21"/>
        <v>#NUM!</v>
      </c>
      <c r="G298" s="65" t="e">
        <f t="shared" si="22"/>
        <v>#NUM!</v>
      </c>
      <c r="H298" s="65" t="e">
        <f t="shared" si="23"/>
        <v>#NUM!</v>
      </c>
      <c r="I298" s="65" t="e">
        <f t="shared" si="24"/>
        <v>#NUM!</v>
      </c>
      <c r="J298" s="65"/>
      <c r="K298" s="63">
        <v>0</v>
      </c>
    </row>
    <row r="299" spans="4:11" ht="17.100000000000001" customHeight="1" x14ac:dyDescent="0.2">
      <c r="D299" s="146">
        <v>289</v>
      </c>
      <c r="E299" s="64" t="e">
        <f t="shared" si="20"/>
        <v>#NUM!</v>
      </c>
      <c r="F299" s="65" t="e">
        <f t="shared" si="21"/>
        <v>#NUM!</v>
      </c>
      <c r="G299" s="65" t="e">
        <f t="shared" si="22"/>
        <v>#NUM!</v>
      </c>
      <c r="H299" s="65" t="e">
        <f t="shared" si="23"/>
        <v>#NUM!</v>
      </c>
      <c r="I299" s="65" t="e">
        <f t="shared" si="24"/>
        <v>#NUM!</v>
      </c>
      <c r="J299" s="65"/>
      <c r="K299" s="63">
        <v>0</v>
      </c>
    </row>
    <row r="300" spans="4:11" ht="17.100000000000001" customHeight="1" x14ac:dyDescent="0.2">
      <c r="D300" s="146">
        <v>290</v>
      </c>
      <c r="E300" s="64" t="e">
        <f t="shared" si="20"/>
        <v>#NUM!</v>
      </c>
      <c r="F300" s="65" t="e">
        <f t="shared" si="21"/>
        <v>#NUM!</v>
      </c>
      <c r="G300" s="65" t="e">
        <f t="shared" si="22"/>
        <v>#NUM!</v>
      </c>
      <c r="H300" s="65" t="e">
        <f t="shared" si="23"/>
        <v>#NUM!</v>
      </c>
      <c r="I300" s="65" t="e">
        <f t="shared" si="24"/>
        <v>#NUM!</v>
      </c>
      <c r="J300" s="65"/>
      <c r="K300" s="63">
        <v>0</v>
      </c>
    </row>
    <row r="301" spans="4:11" ht="17.100000000000001" customHeight="1" x14ac:dyDescent="0.2">
      <c r="D301" s="146">
        <v>291</v>
      </c>
      <c r="E301" s="64" t="e">
        <f t="shared" si="20"/>
        <v>#NUM!</v>
      </c>
      <c r="F301" s="65" t="e">
        <f t="shared" si="21"/>
        <v>#NUM!</v>
      </c>
      <c r="G301" s="65" t="e">
        <f t="shared" si="22"/>
        <v>#NUM!</v>
      </c>
      <c r="H301" s="65" t="e">
        <f t="shared" si="23"/>
        <v>#NUM!</v>
      </c>
      <c r="I301" s="65" t="e">
        <f t="shared" si="24"/>
        <v>#NUM!</v>
      </c>
      <c r="J301" s="65"/>
      <c r="K301" s="63">
        <v>0</v>
      </c>
    </row>
    <row r="302" spans="4:11" ht="17.100000000000001" customHeight="1" x14ac:dyDescent="0.2">
      <c r="D302" s="146">
        <v>292</v>
      </c>
      <c r="E302" s="64" t="e">
        <f t="shared" si="20"/>
        <v>#NUM!</v>
      </c>
      <c r="F302" s="65" t="e">
        <f t="shared" si="21"/>
        <v>#NUM!</v>
      </c>
      <c r="G302" s="65" t="e">
        <f t="shared" si="22"/>
        <v>#NUM!</v>
      </c>
      <c r="H302" s="65" t="e">
        <f t="shared" si="23"/>
        <v>#NUM!</v>
      </c>
      <c r="I302" s="65" t="e">
        <f t="shared" si="24"/>
        <v>#NUM!</v>
      </c>
      <c r="J302" s="65"/>
      <c r="K302" s="63">
        <v>0</v>
      </c>
    </row>
    <row r="303" spans="4:11" ht="17.100000000000001" customHeight="1" x14ac:dyDescent="0.2">
      <c r="D303" s="146">
        <v>293</v>
      </c>
      <c r="E303" s="64" t="e">
        <f t="shared" si="20"/>
        <v>#NUM!</v>
      </c>
      <c r="F303" s="65" t="e">
        <f t="shared" si="21"/>
        <v>#NUM!</v>
      </c>
      <c r="G303" s="65" t="e">
        <f t="shared" si="22"/>
        <v>#NUM!</v>
      </c>
      <c r="H303" s="65" t="e">
        <f t="shared" si="23"/>
        <v>#NUM!</v>
      </c>
      <c r="I303" s="65" t="e">
        <f t="shared" si="24"/>
        <v>#NUM!</v>
      </c>
      <c r="J303" s="65"/>
      <c r="K303" s="63">
        <v>0</v>
      </c>
    </row>
    <row r="304" spans="4:11" ht="17.100000000000001" customHeight="1" x14ac:dyDescent="0.2">
      <c r="D304" s="146">
        <v>294</v>
      </c>
      <c r="E304" s="64" t="e">
        <f t="shared" si="20"/>
        <v>#NUM!</v>
      </c>
      <c r="F304" s="65" t="e">
        <f t="shared" si="21"/>
        <v>#NUM!</v>
      </c>
      <c r="G304" s="65" t="e">
        <f t="shared" si="22"/>
        <v>#NUM!</v>
      </c>
      <c r="H304" s="65" t="e">
        <f t="shared" si="23"/>
        <v>#NUM!</v>
      </c>
      <c r="I304" s="65" t="e">
        <f t="shared" si="24"/>
        <v>#NUM!</v>
      </c>
      <c r="J304" s="65"/>
      <c r="K304" s="63">
        <v>0</v>
      </c>
    </row>
    <row r="305" spans="4:11" ht="17.100000000000001" customHeight="1" x14ac:dyDescent="0.2">
      <c r="D305" s="146">
        <v>295</v>
      </c>
      <c r="E305" s="64" t="e">
        <f t="shared" si="20"/>
        <v>#NUM!</v>
      </c>
      <c r="F305" s="65" t="e">
        <f t="shared" si="21"/>
        <v>#NUM!</v>
      </c>
      <c r="G305" s="65" t="e">
        <f t="shared" si="22"/>
        <v>#NUM!</v>
      </c>
      <c r="H305" s="65" t="e">
        <f t="shared" si="23"/>
        <v>#NUM!</v>
      </c>
      <c r="I305" s="65" t="e">
        <f t="shared" si="24"/>
        <v>#NUM!</v>
      </c>
      <c r="J305" s="65"/>
      <c r="K305" s="63">
        <v>0</v>
      </c>
    </row>
    <row r="306" spans="4:11" ht="17.100000000000001" customHeight="1" x14ac:dyDescent="0.2">
      <c r="D306" s="146">
        <v>296</v>
      </c>
      <c r="E306" s="64" t="e">
        <f t="shared" si="20"/>
        <v>#NUM!</v>
      </c>
      <c r="F306" s="65" t="e">
        <f t="shared" si="21"/>
        <v>#NUM!</v>
      </c>
      <c r="G306" s="65" t="e">
        <f t="shared" si="22"/>
        <v>#NUM!</v>
      </c>
      <c r="H306" s="65" t="e">
        <f t="shared" si="23"/>
        <v>#NUM!</v>
      </c>
      <c r="I306" s="65" t="e">
        <f t="shared" si="24"/>
        <v>#NUM!</v>
      </c>
      <c r="J306" s="65"/>
      <c r="K306" s="63">
        <v>0</v>
      </c>
    </row>
    <row r="307" spans="4:11" ht="17.100000000000001" customHeight="1" x14ac:dyDescent="0.2">
      <c r="D307" s="146">
        <v>297</v>
      </c>
      <c r="E307" s="64" t="e">
        <f t="shared" si="20"/>
        <v>#NUM!</v>
      </c>
      <c r="F307" s="65" t="e">
        <f t="shared" si="21"/>
        <v>#NUM!</v>
      </c>
      <c r="G307" s="65" t="e">
        <f t="shared" si="22"/>
        <v>#NUM!</v>
      </c>
      <c r="H307" s="65" t="e">
        <f t="shared" si="23"/>
        <v>#NUM!</v>
      </c>
      <c r="I307" s="65" t="e">
        <f t="shared" si="24"/>
        <v>#NUM!</v>
      </c>
      <c r="J307" s="65"/>
      <c r="K307" s="63">
        <v>0</v>
      </c>
    </row>
    <row r="308" spans="4:11" ht="17.100000000000001" customHeight="1" x14ac:dyDescent="0.2">
      <c r="D308" s="146">
        <v>298</v>
      </c>
      <c r="E308" s="64" t="e">
        <f t="shared" si="20"/>
        <v>#NUM!</v>
      </c>
      <c r="F308" s="65" t="e">
        <f t="shared" si="21"/>
        <v>#NUM!</v>
      </c>
      <c r="G308" s="65" t="e">
        <f t="shared" si="22"/>
        <v>#NUM!</v>
      </c>
      <c r="H308" s="65" t="e">
        <f t="shared" si="23"/>
        <v>#NUM!</v>
      </c>
      <c r="I308" s="65" t="e">
        <f t="shared" si="24"/>
        <v>#NUM!</v>
      </c>
      <c r="J308" s="65"/>
      <c r="K308" s="63">
        <v>0</v>
      </c>
    </row>
    <row r="309" spans="4:11" ht="17.100000000000001" customHeight="1" x14ac:dyDescent="0.2">
      <c r="D309" s="146">
        <v>299</v>
      </c>
      <c r="E309" s="64" t="e">
        <f t="shared" si="20"/>
        <v>#NUM!</v>
      </c>
      <c r="F309" s="65" t="e">
        <f t="shared" si="21"/>
        <v>#NUM!</v>
      </c>
      <c r="G309" s="65" t="e">
        <f t="shared" si="22"/>
        <v>#NUM!</v>
      </c>
      <c r="H309" s="65" t="e">
        <f t="shared" si="23"/>
        <v>#NUM!</v>
      </c>
      <c r="I309" s="65" t="e">
        <f t="shared" si="24"/>
        <v>#NUM!</v>
      </c>
      <c r="J309" s="65"/>
      <c r="K309" s="63">
        <v>0</v>
      </c>
    </row>
    <row r="310" spans="4:11" ht="17.100000000000001" customHeight="1" x14ac:dyDescent="0.2">
      <c r="D310" s="147" t="s">
        <v>183</v>
      </c>
      <c r="E310" s="64" t="e">
        <f t="shared" si="20"/>
        <v>#NUM!</v>
      </c>
      <c r="F310" s="65" t="e">
        <f t="shared" si="21"/>
        <v>#NUM!</v>
      </c>
      <c r="G310" s="65" t="e">
        <f t="shared" si="22"/>
        <v>#NUM!</v>
      </c>
      <c r="H310" s="65" t="e">
        <f t="shared" si="23"/>
        <v>#NUM!</v>
      </c>
      <c r="I310" s="65" t="e">
        <f t="shared" si="24"/>
        <v>#NUM!</v>
      </c>
      <c r="J310" s="65"/>
      <c r="K310" s="63">
        <v>0</v>
      </c>
    </row>
    <row r="311" spans="4:11" ht="17.100000000000001" customHeight="1" x14ac:dyDescent="0.2">
      <c r="D311" s="146">
        <v>301</v>
      </c>
      <c r="E311" s="64" t="e">
        <f t="shared" si="20"/>
        <v>#NUM!</v>
      </c>
      <c r="F311" s="65" t="e">
        <f t="shared" si="21"/>
        <v>#NUM!</v>
      </c>
      <c r="G311" s="65" t="e">
        <f t="shared" si="22"/>
        <v>#NUM!</v>
      </c>
      <c r="H311" s="65" t="e">
        <f t="shared" si="23"/>
        <v>#NUM!</v>
      </c>
      <c r="I311" s="65" t="e">
        <f t="shared" si="24"/>
        <v>#NUM!</v>
      </c>
      <c r="J311" s="65"/>
      <c r="K311" s="63">
        <v>0</v>
      </c>
    </row>
    <row r="312" spans="4:11" ht="17.100000000000001" customHeight="1" x14ac:dyDescent="0.2">
      <c r="D312" s="146">
        <v>302</v>
      </c>
      <c r="E312" s="64" t="e">
        <f t="shared" si="20"/>
        <v>#NUM!</v>
      </c>
      <c r="F312" s="65" t="e">
        <f t="shared" si="21"/>
        <v>#NUM!</v>
      </c>
      <c r="G312" s="65" t="e">
        <f t="shared" si="22"/>
        <v>#NUM!</v>
      </c>
      <c r="H312" s="65" t="e">
        <f t="shared" si="23"/>
        <v>#NUM!</v>
      </c>
      <c r="I312" s="65" t="e">
        <f t="shared" si="24"/>
        <v>#NUM!</v>
      </c>
      <c r="J312" s="65"/>
      <c r="K312" s="63">
        <v>0</v>
      </c>
    </row>
    <row r="313" spans="4:11" ht="17.100000000000001" customHeight="1" x14ac:dyDescent="0.2">
      <c r="D313" s="146">
        <v>303</v>
      </c>
      <c r="E313" s="64" t="e">
        <f t="shared" si="20"/>
        <v>#NUM!</v>
      </c>
      <c r="F313" s="65" t="e">
        <f t="shared" si="21"/>
        <v>#NUM!</v>
      </c>
      <c r="G313" s="65" t="e">
        <f t="shared" si="22"/>
        <v>#NUM!</v>
      </c>
      <c r="H313" s="65" t="e">
        <f t="shared" si="23"/>
        <v>#NUM!</v>
      </c>
      <c r="I313" s="65" t="e">
        <f t="shared" si="24"/>
        <v>#NUM!</v>
      </c>
      <c r="J313" s="65"/>
      <c r="K313" s="63">
        <v>0</v>
      </c>
    </row>
    <row r="314" spans="4:11" ht="17.100000000000001" customHeight="1" x14ac:dyDescent="0.2">
      <c r="D314" s="146">
        <v>304</v>
      </c>
      <c r="E314" s="64" t="e">
        <f t="shared" si="20"/>
        <v>#NUM!</v>
      </c>
      <c r="F314" s="65" t="e">
        <f t="shared" si="21"/>
        <v>#NUM!</v>
      </c>
      <c r="G314" s="65" t="e">
        <f t="shared" si="22"/>
        <v>#NUM!</v>
      </c>
      <c r="H314" s="65" t="e">
        <f t="shared" si="23"/>
        <v>#NUM!</v>
      </c>
      <c r="I314" s="65" t="e">
        <f t="shared" si="24"/>
        <v>#NUM!</v>
      </c>
      <c r="J314" s="65"/>
      <c r="K314" s="63">
        <v>0</v>
      </c>
    </row>
    <row r="315" spans="4:11" ht="17.100000000000001" customHeight="1" x14ac:dyDescent="0.2">
      <c r="D315" s="146">
        <v>305</v>
      </c>
      <c r="E315" s="64" t="e">
        <f t="shared" si="20"/>
        <v>#NUM!</v>
      </c>
      <c r="F315" s="65" t="e">
        <f t="shared" si="21"/>
        <v>#NUM!</v>
      </c>
      <c r="G315" s="65" t="e">
        <f t="shared" si="22"/>
        <v>#NUM!</v>
      </c>
      <c r="H315" s="65" t="e">
        <f t="shared" si="23"/>
        <v>#NUM!</v>
      </c>
      <c r="I315" s="65" t="e">
        <f t="shared" si="24"/>
        <v>#NUM!</v>
      </c>
      <c r="J315" s="65"/>
      <c r="K315" s="63">
        <v>0</v>
      </c>
    </row>
    <row r="316" spans="4:11" ht="17.100000000000001" customHeight="1" x14ac:dyDescent="0.2">
      <c r="D316" s="146">
        <v>306</v>
      </c>
      <c r="E316" s="64" t="e">
        <f t="shared" si="20"/>
        <v>#NUM!</v>
      </c>
      <c r="F316" s="65" t="e">
        <f t="shared" si="21"/>
        <v>#NUM!</v>
      </c>
      <c r="G316" s="65" t="e">
        <f t="shared" si="22"/>
        <v>#NUM!</v>
      </c>
      <c r="H316" s="65" t="e">
        <f t="shared" si="23"/>
        <v>#NUM!</v>
      </c>
      <c r="I316" s="65" t="e">
        <f t="shared" si="24"/>
        <v>#NUM!</v>
      </c>
      <c r="J316" s="65"/>
      <c r="K316" s="63">
        <v>0</v>
      </c>
    </row>
    <row r="317" spans="4:11" ht="17.100000000000001" customHeight="1" x14ac:dyDescent="0.2">
      <c r="D317" s="146">
        <v>307</v>
      </c>
      <c r="E317" s="64" t="e">
        <f t="shared" si="20"/>
        <v>#NUM!</v>
      </c>
      <c r="F317" s="65" t="e">
        <f t="shared" si="21"/>
        <v>#NUM!</v>
      </c>
      <c r="G317" s="65" t="e">
        <f t="shared" si="22"/>
        <v>#NUM!</v>
      </c>
      <c r="H317" s="65" t="e">
        <f t="shared" si="23"/>
        <v>#NUM!</v>
      </c>
      <c r="I317" s="65" t="e">
        <f t="shared" si="24"/>
        <v>#NUM!</v>
      </c>
      <c r="J317" s="65"/>
      <c r="K317" s="63">
        <v>0</v>
      </c>
    </row>
    <row r="318" spans="4:11" ht="17.100000000000001" customHeight="1" x14ac:dyDescent="0.2">
      <c r="D318" s="146">
        <v>308</v>
      </c>
      <c r="E318" s="64" t="e">
        <f t="shared" si="20"/>
        <v>#NUM!</v>
      </c>
      <c r="F318" s="65" t="e">
        <f t="shared" si="21"/>
        <v>#NUM!</v>
      </c>
      <c r="G318" s="65" t="e">
        <f t="shared" si="22"/>
        <v>#NUM!</v>
      </c>
      <c r="H318" s="65" t="e">
        <f t="shared" si="23"/>
        <v>#NUM!</v>
      </c>
      <c r="I318" s="65" t="e">
        <f t="shared" si="24"/>
        <v>#NUM!</v>
      </c>
      <c r="J318" s="65"/>
      <c r="K318" s="63">
        <v>0</v>
      </c>
    </row>
    <row r="319" spans="4:11" ht="17.100000000000001" customHeight="1" x14ac:dyDescent="0.2">
      <c r="D319" s="146">
        <v>309</v>
      </c>
      <c r="E319" s="64" t="e">
        <f t="shared" si="20"/>
        <v>#NUM!</v>
      </c>
      <c r="F319" s="65" t="e">
        <f t="shared" si="21"/>
        <v>#NUM!</v>
      </c>
      <c r="G319" s="65" t="e">
        <f t="shared" si="22"/>
        <v>#NUM!</v>
      </c>
      <c r="H319" s="65" t="e">
        <f t="shared" si="23"/>
        <v>#NUM!</v>
      </c>
      <c r="I319" s="65" t="e">
        <f t="shared" si="24"/>
        <v>#NUM!</v>
      </c>
      <c r="J319" s="65"/>
      <c r="K319" s="63">
        <v>0</v>
      </c>
    </row>
    <row r="320" spans="4:11" ht="17.100000000000001" customHeight="1" x14ac:dyDescent="0.2">
      <c r="D320" s="146">
        <v>310</v>
      </c>
      <c r="E320" s="64" t="e">
        <f t="shared" si="20"/>
        <v>#NUM!</v>
      </c>
      <c r="F320" s="65" t="e">
        <f t="shared" si="21"/>
        <v>#NUM!</v>
      </c>
      <c r="G320" s="65" t="e">
        <f t="shared" si="22"/>
        <v>#NUM!</v>
      </c>
      <c r="H320" s="65" t="e">
        <f t="shared" si="23"/>
        <v>#NUM!</v>
      </c>
      <c r="I320" s="65" t="e">
        <f t="shared" si="24"/>
        <v>#NUM!</v>
      </c>
      <c r="J320" s="65"/>
      <c r="K320" s="63">
        <v>0</v>
      </c>
    </row>
    <row r="321" spans="4:11" ht="17.100000000000001" customHeight="1" x14ac:dyDescent="0.2">
      <c r="D321" s="146">
        <v>311</v>
      </c>
      <c r="E321" s="64" t="e">
        <f t="shared" si="20"/>
        <v>#NUM!</v>
      </c>
      <c r="F321" s="65" t="e">
        <f t="shared" si="21"/>
        <v>#NUM!</v>
      </c>
      <c r="G321" s="65" t="e">
        <f t="shared" si="22"/>
        <v>#NUM!</v>
      </c>
      <c r="H321" s="65" t="e">
        <f t="shared" si="23"/>
        <v>#NUM!</v>
      </c>
      <c r="I321" s="65" t="e">
        <f t="shared" si="24"/>
        <v>#NUM!</v>
      </c>
      <c r="J321" s="65"/>
      <c r="K321" s="63">
        <v>0</v>
      </c>
    </row>
    <row r="322" spans="4:11" ht="17.100000000000001" customHeight="1" x14ac:dyDescent="0.2">
      <c r="D322" s="147" t="s">
        <v>184</v>
      </c>
      <c r="E322" s="64" t="e">
        <f t="shared" si="20"/>
        <v>#NUM!</v>
      </c>
      <c r="F322" s="65" t="e">
        <f t="shared" si="21"/>
        <v>#NUM!</v>
      </c>
      <c r="G322" s="65" t="e">
        <f t="shared" si="22"/>
        <v>#NUM!</v>
      </c>
      <c r="H322" s="65" t="e">
        <f t="shared" si="23"/>
        <v>#NUM!</v>
      </c>
      <c r="I322" s="65" t="e">
        <f t="shared" si="24"/>
        <v>#NUM!</v>
      </c>
      <c r="J322" s="65"/>
      <c r="K322" s="63">
        <v>0</v>
      </c>
    </row>
    <row r="323" spans="4:11" ht="17.100000000000001" customHeight="1" x14ac:dyDescent="0.2">
      <c r="D323" s="146">
        <v>313</v>
      </c>
      <c r="E323" s="64" t="e">
        <f t="shared" si="20"/>
        <v>#NUM!</v>
      </c>
      <c r="F323" s="65" t="e">
        <f t="shared" si="21"/>
        <v>#NUM!</v>
      </c>
      <c r="G323" s="65" t="e">
        <f t="shared" si="22"/>
        <v>#NUM!</v>
      </c>
      <c r="H323" s="65" t="e">
        <f t="shared" si="23"/>
        <v>#NUM!</v>
      </c>
      <c r="I323" s="65" t="e">
        <f t="shared" si="24"/>
        <v>#NUM!</v>
      </c>
      <c r="J323" s="65"/>
      <c r="K323" s="63">
        <v>0</v>
      </c>
    </row>
    <row r="324" spans="4:11" ht="17.100000000000001" customHeight="1" x14ac:dyDescent="0.2">
      <c r="D324" s="146">
        <v>314</v>
      </c>
      <c r="E324" s="64" t="e">
        <f t="shared" si="20"/>
        <v>#NUM!</v>
      </c>
      <c r="F324" s="65" t="e">
        <f t="shared" si="21"/>
        <v>#NUM!</v>
      </c>
      <c r="G324" s="65" t="e">
        <f t="shared" si="22"/>
        <v>#NUM!</v>
      </c>
      <c r="H324" s="65" t="e">
        <f t="shared" si="23"/>
        <v>#NUM!</v>
      </c>
      <c r="I324" s="65" t="e">
        <f t="shared" si="24"/>
        <v>#NUM!</v>
      </c>
      <c r="J324" s="65"/>
      <c r="K324" s="63">
        <v>0</v>
      </c>
    </row>
    <row r="325" spans="4:11" ht="17.100000000000001" customHeight="1" x14ac:dyDescent="0.2">
      <c r="D325" s="146">
        <v>315</v>
      </c>
      <c r="E325" s="64" t="e">
        <f t="shared" si="20"/>
        <v>#NUM!</v>
      </c>
      <c r="F325" s="65" t="e">
        <f t="shared" si="21"/>
        <v>#NUM!</v>
      </c>
      <c r="G325" s="65" t="e">
        <f t="shared" si="22"/>
        <v>#NUM!</v>
      </c>
      <c r="H325" s="65" t="e">
        <f t="shared" si="23"/>
        <v>#NUM!</v>
      </c>
      <c r="I325" s="65" t="e">
        <f t="shared" si="24"/>
        <v>#NUM!</v>
      </c>
      <c r="J325" s="65"/>
      <c r="K325" s="63">
        <v>0</v>
      </c>
    </row>
    <row r="326" spans="4:11" ht="17.100000000000001" customHeight="1" x14ac:dyDescent="0.2">
      <c r="D326" s="146">
        <v>316</v>
      </c>
      <c r="E326" s="64" t="e">
        <f t="shared" si="20"/>
        <v>#NUM!</v>
      </c>
      <c r="F326" s="65" t="e">
        <f t="shared" si="21"/>
        <v>#NUM!</v>
      </c>
      <c r="G326" s="65" t="e">
        <f t="shared" si="22"/>
        <v>#NUM!</v>
      </c>
      <c r="H326" s="65" t="e">
        <f t="shared" si="23"/>
        <v>#NUM!</v>
      </c>
      <c r="I326" s="65" t="e">
        <f t="shared" si="24"/>
        <v>#NUM!</v>
      </c>
      <c r="J326" s="65"/>
      <c r="K326" s="63">
        <v>0</v>
      </c>
    </row>
    <row r="327" spans="4:11" ht="17.100000000000001" customHeight="1" x14ac:dyDescent="0.2">
      <c r="D327" s="146">
        <v>317</v>
      </c>
      <c r="E327" s="64" t="e">
        <f t="shared" si="20"/>
        <v>#NUM!</v>
      </c>
      <c r="F327" s="65" t="e">
        <f t="shared" si="21"/>
        <v>#NUM!</v>
      </c>
      <c r="G327" s="65" t="e">
        <f t="shared" si="22"/>
        <v>#NUM!</v>
      </c>
      <c r="H327" s="65" t="e">
        <f t="shared" si="23"/>
        <v>#NUM!</v>
      </c>
      <c r="I327" s="65" t="e">
        <f t="shared" si="24"/>
        <v>#NUM!</v>
      </c>
      <c r="J327" s="65"/>
      <c r="K327" s="63">
        <v>0</v>
      </c>
    </row>
    <row r="328" spans="4:11" ht="17.100000000000001" customHeight="1" x14ac:dyDescent="0.2">
      <c r="D328" s="146">
        <v>318</v>
      </c>
      <c r="E328" s="64" t="e">
        <f t="shared" si="20"/>
        <v>#NUM!</v>
      </c>
      <c r="F328" s="65" t="e">
        <f t="shared" si="21"/>
        <v>#NUM!</v>
      </c>
      <c r="G328" s="65" t="e">
        <f t="shared" si="22"/>
        <v>#NUM!</v>
      </c>
      <c r="H328" s="65" t="e">
        <f t="shared" si="23"/>
        <v>#NUM!</v>
      </c>
      <c r="I328" s="65" t="e">
        <f t="shared" si="24"/>
        <v>#NUM!</v>
      </c>
      <c r="J328" s="65"/>
      <c r="K328" s="63">
        <v>0</v>
      </c>
    </row>
    <row r="329" spans="4:11" ht="17.100000000000001" customHeight="1" x14ac:dyDescent="0.2">
      <c r="D329" s="146">
        <v>319</v>
      </c>
      <c r="E329" s="64" t="e">
        <f t="shared" si="20"/>
        <v>#NUM!</v>
      </c>
      <c r="F329" s="65" t="e">
        <f t="shared" si="21"/>
        <v>#NUM!</v>
      </c>
      <c r="G329" s="65" t="e">
        <f t="shared" si="22"/>
        <v>#NUM!</v>
      </c>
      <c r="H329" s="65" t="e">
        <f t="shared" si="23"/>
        <v>#NUM!</v>
      </c>
      <c r="I329" s="65" t="e">
        <f t="shared" si="24"/>
        <v>#NUM!</v>
      </c>
      <c r="J329" s="65"/>
      <c r="K329" s="63">
        <v>0</v>
      </c>
    </row>
    <row r="330" spans="4:11" ht="17.100000000000001" customHeight="1" x14ac:dyDescent="0.2">
      <c r="D330" s="146">
        <v>320</v>
      </c>
      <c r="E330" s="64" t="e">
        <f t="shared" si="20"/>
        <v>#NUM!</v>
      </c>
      <c r="F330" s="65" t="e">
        <f t="shared" si="21"/>
        <v>#NUM!</v>
      </c>
      <c r="G330" s="65" t="e">
        <f t="shared" si="22"/>
        <v>#NUM!</v>
      </c>
      <c r="H330" s="65" t="e">
        <f t="shared" si="23"/>
        <v>#NUM!</v>
      </c>
      <c r="I330" s="65" t="e">
        <f t="shared" si="24"/>
        <v>#NUM!</v>
      </c>
      <c r="J330" s="65"/>
      <c r="K330" s="63">
        <v>0</v>
      </c>
    </row>
    <row r="331" spans="4:11" ht="17.100000000000001" customHeight="1" x14ac:dyDescent="0.2">
      <c r="D331" s="146">
        <v>321</v>
      </c>
      <c r="E331" s="64" t="e">
        <f t="shared" si="20"/>
        <v>#NUM!</v>
      </c>
      <c r="F331" s="65" t="e">
        <f t="shared" si="21"/>
        <v>#NUM!</v>
      </c>
      <c r="G331" s="65" t="e">
        <f t="shared" si="22"/>
        <v>#NUM!</v>
      </c>
      <c r="H331" s="65" t="e">
        <f t="shared" si="23"/>
        <v>#NUM!</v>
      </c>
      <c r="I331" s="65" t="e">
        <f t="shared" si="24"/>
        <v>#NUM!</v>
      </c>
      <c r="J331" s="65"/>
      <c r="K331" s="63">
        <v>0</v>
      </c>
    </row>
    <row r="332" spans="4:11" ht="17.100000000000001" customHeight="1" x14ac:dyDescent="0.2">
      <c r="D332" s="146">
        <v>322</v>
      </c>
      <c r="E332" s="64" t="e">
        <f t="shared" si="20"/>
        <v>#NUM!</v>
      </c>
      <c r="F332" s="65" t="e">
        <f t="shared" si="21"/>
        <v>#NUM!</v>
      </c>
      <c r="G332" s="65" t="e">
        <f t="shared" si="22"/>
        <v>#NUM!</v>
      </c>
      <c r="H332" s="65" t="e">
        <f t="shared" si="23"/>
        <v>#NUM!</v>
      </c>
      <c r="I332" s="65" t="e">
        <f t="shared" si="24"/>
        <v>#NUM!</v>
      </c>
      <c r="J332" s="65"/>
      <c r="K332" s="63">
        <v>0</v>
      </c>
    </row>
    <row r="333" spans="4:11" ht="17.100000000000001" customHeight="1" x14ac:dyDescent="0.2">
      <c r="D333" s="146">
        <v>323</v>
      </c>
      <c r="E333" s="64" t="e">
        <f t="shared" ref="E333:E396" si="25">IF(G332&lt;=0.001,0,SUM($C$16-F333))</f>
        <v>#NUM!</v>
      </c>
      <c r="F333" s="65" t="e">
        <f t="shared" ref="F333:F396" si="26">SUM(G332*$C$9/12)</f>
        <v>#NUM!</v>
      </c>
      <c r="G333" s="65" t="e">
        <f t="shared" ref="G333:G396" si="27">IF(SUM(G332-E333-$C$13-K333)&lt;=0.001,0,SUM(G332-E333-$C$13-K333))</f>
        <v>#NUM!</v>
      </c>
      <c r="H333" s="65" t="e">
        <f t="shared" ref="H333:H396" si="28">IF($G332&lt;=0.001,0,SUM(E333,H332,$C$13))</f>
        <v>#NUM!</v>
      </c>
      <c r="I333" s="65" t="e">
        <f t="shared" ref="I333:I396" si="29">IF($G332&lt;=0.001,0,SUM(F333,I332))</f>
        <v>#NUM!</v>
      </c>
      <c r="J333" s="65"/>
      <c r="K333" s="63">
        <v>0</v>
      </c>
    </row>
    <row r="334" spans="4:11" ht="17.100000000000001" customHeight="1" x14ac:dyDescent="0.2">
      <c r="D334" s="147" t="s">
        <v>185</v>
      </c>
      <c r="E334" s="64" t="e">
        <f t="shared" si="25"/>
        <v>#NUM!</v>
      </c>
      <c r="F334" s="65" t="e">
        <f t="shared" si="26"/>
        <v>#NUM!</v>
      </c>
      <c r="G334" s="65" t="e">
        <f t="shared" si="27"/>
        <v>#NUM!</v>
      </c>
      <c r="H334" s="65" t="e">
        <f t="shared" si="28"/>
        <v>#NUM!</v>
      </c>
      <c r="I334" s="65" t="e">
        <f t="shared" si="29"/>
        <v>#NUM!</v>
      </c>
      <c r="J334" s="65"/>
      <c r="K334" s="63">
        <v>0</v>
      </c>
    </row>
    <row r="335" spans="4:11" ht="17.100000000000001" customHeight="1" x14ac:dyDescent="0.2">
      <c r="D335" s="146">
        <v>325</v>
      </c>
      <c r="E335" s="64" t="e">
        <f t="shared" si="25"/>
        <v>#NUM!</v>
      </c>
      <c r="F335" s="65" t="e">
        <f t="shared" si="26"/>
        <v>#NUM!</v>
      </c>
      <c r="G335" s="65" t="e">
        <f t="shared" si="27"/>
        <v>#NUM!</v>
      </c>
      <c r="H335" s="65" t="e">
        <f t="shared" si="28"/>
        <v>#NUM!</v>
      </c>
      <c r="I335" s="65" t="e">
        <f t="shared" si="29"/>
        <v>#NUM!</v>
      </c>
      <c r="J335" s="65"/>
      <c r="K335" s="63">
        <v>0</v>
      </c>
    </row>
    <row r="336" spans="4:11" ht="17.100000000000001" customHeight="1" x14ac:dyDescent="0.2">
      <c r="D336" s="146">
        <v>326</v>
      </c>
      <c r="E336" s="64" t="e">
        <f t="shared" si="25"/>
        <v>#NUM!</v>
      </c>
      <c r="F336" s="65" t="e">
        <f t="shared" si="26"/>
        <v>#NUM!</v>
      </c>
      <c r="G336" s="65" t="e">
        <f t="shared" si="27"/>
        <v>#NUM!</v>
      </c>
      <c r="H336" s="65" t="e">
        <f t="shared" si="28"/>
        <v>#NUM!</v>
      </c>
      <c r="I336" s="65" t="e">
        <f t="shared" si="29"/>
        <v>#NUM!</v>
      </c>
      <c r="J336" s="65"/>
      <c r="K336" s="63">
        <v>0</v>
      </c>
    </row>
    <row r="337" spans="4:11" ht="17.100000000000001" customHeight="1" x14ac:dyDescent="0.2">
      <c r="D337" s="146">
        <v>327</v>
      </c>
      <c r="E337" s="64" t="e">
        <f t="shared" si="25"/>
        <v>#NUM!</v>
      </c>
      <c r="F337" s="65" t="e">
        <f t="shared" si="26"/>
        <v>#NUM!</v>
      </c>
      <c r="G337" s="65" t="e">
        <f t="shared" si="27"/>
        <v>#NUM!</v>
      </c>
      <c r="H337" s="65" t="e">
        <f t="shared" si="28"/>
        <v>#NUM!</v>
      </c>
      <c r="I337" s="65" t="e">
        <f t="shared" si="29"/>
        <v>#NUM!</v>
      </c>
      <c r="J337" s="65"/>
      <c r="K337" s="63">
        <v>0</v>
      </c>
    </row>
    <row r="338" spans="4:11" ht="17.100000000000001" customHeight="1" x14ac:dyDescent="0.2">
      <c r="D338" s="146">
        <v>328</v>
      </c>
      <c r="E338" s="64" t="e">
        <f t="shared" si="25"/>
        <v>#NUM!</v>
      </c>
      <c r="F338" s="65" t="e">
        <f t="shared" si="26"/>
        <v>#NUM!</v>
      </c>
      <c r="G338" s="65" t="e">
        <f t="shared" si="27"/>
        <v>#NUM!</v>
      </c>
      <c r="H338" s="65" t="e">
        <f t="shared" si="28"/>
        <v>#NUM!</v>
      </c>
      <c r="I338" s="65" t="e">
        <f t="shared" si="29"/>
        <v>#NUM!</v>
      </c>
      <c r="J338" s="65"/>
      <c r="K338" s="63">
        <v>0</v>
      </c>
    </row>
    <row r="339" spans="4:11" ht="17.100000000000001" customHeight="1" x14ac:dyDescent="0.2">
      <c r="D339" s="146">
        <v>329</v>
      </c>
      <c r="E339" s="64" t="e">
        <f t="shared" si="25"/>
        <v>#NUM!</v>
      </c>
      <c r="F339" s="65" t="e">
        <f t="shared" si="26"/>
        <v>#NUM!</v>
      </c>
      <c r="G339" s="65" t="e">
        <f t="shared" si="27"/>
        <v>#NUM!</v>
      </c>
      <c r="H339" s="65" t="e">
        <f t="shared" si="28"/>
        <v>#NUM!</v>
      </c>
      <c r="I339" s="65" t="e">
        <f t="shared" si="29"/>
        <v>#NUM!</v>
      </c>
      <c r="J339" s="65"/>
      <c r="K339" s="63">
        <v>0</v>
      </c>
    </row>
    <row r="340" spans="4:11" ht="17.100000000000001" customHeight="1" x14ac:dyDescent="0.2">
      <c r="D340" s="146">
        <v>330</v>
      </c>
      <c r="E340" s="64" t="e">
        <f t="shared" si="25"/>
        <v>#NUM!</v>
      </c>
      <c r="F340" s="65" t="e">
        <f t="shared" si="26"/>
        <v>#NUM!</v>
      </c>
      <c r="G340" s="65" t="e">
        <f t="shared" si="27"/>
        <v>#NUM!</v>
      </c>
      <c r="H340" s="65" t="e">
        <f t="shared" si="28"/>
        <v>#NUM!</v>
      </c>
      <c r="I340" s="65" t="e">
        <f t="shared" si="29"/>
        <v>#NUM!</v>
      </c>
      <c r="J340" s="65"/>
      <c r="K340" s="63">
        <v>0</v>
      </c>
    </row>
    <row r="341" spans="4:11" ht="17.100000000000001" customHeight="1" x14ac:dyDescent="0.2">
      <c r="D341" s="146">
        <v>331</v>
      </c>
      <c r="E341" s="64" t="e">
        <f t="shared" si="25"/>
        <v>#NUM!</v>
      </c>
      <c r="F341" s="65" t="e">
        <f t="shared" si="26"/>
        <v>#NUM!</v>
      </c>
      <c r="G341" s="65" t="e">
        <f t="shared" si="27"/>
        <v>#NUM!</v>
      </c>
      <c r="H341" s="65" t="e">
        <f t="shared" si="28"/>
        <v>#NUM!</v>
      </c>
      <c r="I341" s="65" t="e">
        <f t="shared" si="29"/>
        <v>#NUM!</v>
      </c>
      <c r="J341" s="65"/>
      <c r="K341" s="63">
        <v>0</v>
      </c>
    </row>
    <row r="342" spans="4:11" ht="17.100000000000001" customHeight="1" x14ac:dyDescent="0.2">
      <c r="D342" s="146">
        <v>332</v>
      </c>
      <c r="E342" s="64" t="e">
        <f t="shared" si="25"/>
        <v>#NUM!</v>
      </c>
      <c r="F342" s="65" t="e">
        <f t="shared" si="26"/>
        <v>#NUM!</v>
      </c>
      <c r="G342" s="65" t="e">
        <f t="shared" si="27"/>
        <v>#NUM!</v>
      </c>
      <c r="H342" s="65" t="e">
        <f t="shared" si="28"/>
        <v>#NUM!</v>
      </c>
      <c r="I342" s="65" t="e">
        <f t="shared" si="29"/>
        <v>#NUM!</v>
      </c>
      <c r="J342" s="65"/>
      <c r="K342" s="63">
        <v>0</v>
      </c>
    </row>
    <row r="343" spans="4:11" ht="17.100000000000001" customHeight="1" x14ac:dyDescent="0.2">
      <c r="D343" s="146">
        <v>333</v>
      </c>
      <c r="E343" s="64" t="e">
        <f t="shared" si="25"/>
        <v>#NUM!</v>
      </c>
      <c r="F343" s="65" t="e">
        <f t="shared" si="26"/>
        <v>#NUM!</v>
      </c>
      <c r="G343" s="65" t="e">
        <f t="shared" si="27"/>
        <v>#NUM!</v>
      </c>
      <c r="H343" s="65" t="e">
        <f t="shared" si="28"/>
        <v>#NUM!</v>
      </c>
      <c r="I343" s="65" t="e">
        <f t="shared" si="29"/>
        <v>#NUM!</v>
      </c>
      <c r="J343" s="65"/>
      <c r="K343" s="63">
        <v>0</v>
      </c>
    </row>
    <row r="344" spans="4:11" ht="17.100000000000001" customHeight="1" x14ac:dyDescent="0.2">
      <c r="D344" s="146">
        <v>334</v>
      </c>
      <c r="E344" s="64" t="e">
        <f t="shared" si="25"/>
        <v>#NUM!</v>
      </c>
      <c r="F344" s="65" t="e">
        <f t="shared" si="26"/>
        <v>#NUM!</v>
      </c>
      <c r="G344" s="65" t="e">
        <f t="shared" si="27"/>
        <v>#NUM!</v>
      </c>
      <c r="H344" s="65" t="e">
        <f t="shared" si="28"/>
        <v>#NUM!</v>
      </c>
      <c r="I344" s="65" t="e">
        <f t="shared" si="29"/>
        <v>#NUM!</v>
      </c>
      <c r="J344" s="65"/>
      <c r="K344" s="63">
        <v>0</v>
      </c>
    </row>
    <row r="345" spans="4:11" ht="17.100000000000001" customHeight="1" x14ac:dyDescent="0.2">
      <c r="D345" s="146">
        <v>335</v>
      </c>
      <c r="E345" s="64" t="e">
        <f t="shared" si="25"/>
        <v>#NUM!</v>
      </c>
      <c r="F345" s="65" t="e">
        <f t="shared" si="26"/>
        <v>#NUM!</v>
      </c>
      <c r="G345" s="65" t="e">
        <f t="shared" si="27"/>
        <v>#NUM!</v>
      </c>
      <c r="H345" s="65" t="e">
        <f t="shared" si="28"/>
        <v>#NUM!</v>
      </c>
      <c r="I345" s="65" t="e">
        <f t="shared" si="29"/>
        <v>#NUM!</v>
      </c>
      <c r="J345" s="65"/>
      <c r="K345" s="63">
        <v>0</v>
      </c>
    </row>
    <row r="346" spans="4:11" ht="17.100000000000001" customHeight="1" x14ac:dyDescent="0.2">
      <c r="D346" s="147" t="s">
        <v>186</v>
      </c>
      <c r="E346" s="64" t="e">
        <f t="shared" si="25"/>
        <v>#NUM!</v>
      </c>
      <c r="F346" s="65" t="e">
        <f t="shared" si="26"/>
        <v>#NUM!</v>
      </c>
      <c r="G346" s="65" t="e">
        <f t="shared" si="27"/>
        <v>#NUM!</v>
      </c>
      <c r="H346" s="65" t="e">
        <f t="shared" si="28"/>
        <v>#NUM!</v>
      </c>
      <c r="I346" s="65" t="e">
        <f t="shared" si="29"/>
        <v>#NUM!</v>
      </c>
      <c r="J346" s="65"/>
      <c r="K346" s="63">
        <v>0</v>
      </c>
    </row>
    <row r="347" spans="4:11" ht="17.100000000000001" customHeight="1" x14ac:dyDescent="0.2">
      <c r="D347" s="146">
        <v>337</v>
      </c>
      <c r="E347" s="64" t="e">
        <f t="shared" si="25"/>
        <v>#NUM!</v>
      </c>
      <c r="F347" s="65" t="e">
        <f t="shared" si="26"/>
        <v>#NUM!</v>
      </c>
      <c r="G347" s="65" t="e">
        <f t="shared" si="27"/>
        <v>#NUM!</v>
      </c>
      <c r="H347" s="65" t="e">
        <f t="shared" si="28"/>
        <v>#NUM!</v>
      </c>
      <c r="I347" s="65" t="e">
        <f t="shared" si="29"/>
        <v>#NUM!</v>
      </c>
      <c r="J347" s="65"/>
      <c r="K347" s="63">
        <v>0</v>
      </c>
    </row>
    <row r="348" spans="4:11" ht="17.100000000000001" customHeight="1" x14ac:dyDescent="0.2">
      <c r="D348" s="146">
        <v>338</v>
      </c>
      <c r="E348" s="64" t="e">
        <f t="shared" si="25"/>
        <v>#NUM!</v>
      </c>
      <c r="F348" s="65" t="e">
        <f t="shared" si="26"/>
        <v>#NUM!</v>
      </c>
      <c r="G348" s="65" t="e">
        <f t="shared" si="27"/>
        <v>#NUM!</v>
      </c>
      <c r="H348" s="65" t="e">
        <f t="shared" si="28"/>
        <v>#NUM!</v>
      </c>
      <c r="I348" s="65" t="e">
        <f t="shared" si="29"/>
        <v>#NUM!</v>
      </c>
      <c r="J348" s="65"/>
      <c r="K348" s="63">
        <v>0</v>
      </c>
    </row>
    <row r="349" spans="4:11" ht="17.100000000000001" customHeight="1" x14ac:dyDescent="0.2">
      <c r="D349" s="146">
        <v>339</v>
      </c>
      <c r="E349" s="64" t="e">
        <f t="shared" si="25"/>
        <v>#NUM!</v>
      </c>
      <c r="F349" s="65" t="e">
        <f t="shared" si="26"/>
        <v>#NUM!</v>
      </c>
      <c r="G349" s="65" t="e">
        <f t="shared" si="27"/>
        <v>#NUM!</v>
      </c>
      <c r="H349" s="65" t="e">
        <f t="shared" si="28"/>
        <v>#NUM!</v>
      </c>
      <c r="I349" s="65" t="e">
        <f t="shared" si="29"/>
        <v>#NUM!</v>
      </c>
      <c r="J349" s="65"/>
      <c r="K349" s="63">
        <v>0</v>
      </c>
    </row>
    <row r="350" spans="4:11" ht="17.100000000000001" customHeight="1" x14ac:dyDescent="0.2">
      <c r="D350" s="146">
        <v>340</v>
      </c>
      <c r="E350" s="64" t="e">
        <f t="shared" si="25"/>
        <v>#NUM!</v>
      </c>
      <c r="F350" s="65" t="e">
        <f t="shared" si="26"/>
        <v>#NUM!</v>
      </c>
      <c r="G350" s="65" t="e">
        <f t="shared" si="27"/>
        <v>#NUM!</v>
      </c>
      <c r="H350" s="65" t="e">
        <f t="shared" si="28"/>
        <v>#NUM!</v>
      </c>
      <c r="I350" s="65" t="e">
        <f t="shared" si="29"/>
        <v>#NUM!</v>
      </c>
      <c r="J350" s="65"/>
      <c r="K350" s="63">
        <v>0</v>
      </c>
    </row>
    <row r="351" spans="4:11" ht="17.100000000000001" customHeight="1" x14ac:dyDescent="0.2">
      <c r="D351" s="146">
        <v>341</v>
      </c>
      <c r="E351" s="64" t="e">
        <f t="shared" si="25"/>
        <v>#NUM!</v>
      </c>
      <c r="F351" s="65" t="e">
        <f t="shared" si="26"/>
        <v>#NUM!</v>
      </c>
      <c r="G351" s="65" t="e">
        <f t="shared" si="27"/>
        <v>#NUM!</v>
      </c>
      <c r="H351" s="65" t="e">
        <f t="shared" si="28"/>
        <v>#NUM!</v>
      </c>
      <c r="I351" s="65" t="e">
        <f t="shared" si="29"/>
        <v>#NUM!</v>
      </c>
      <c r="J351" s="65"/>
      <c r="K351" s="63">
        <v>0</v>
      </c>
    </row>
    <row r="352" spans="4:11" ht="17.100000000000001" customHeight="1" x14ac:dyDescent="0.2">
      <c r="D352" s="146">
        <v>342</v>
      </c>
      <c r="E352" s="64" t="e">
        <f t="shared" si="25"/>
        <v>#NUM!</v>
      </c>
      <c r="F352" s="65" t="e">
        <f t="shared" si="26"/>
        <v>#NUM!</v>
      </c>
      <c r="G352" s="65" t="e">
        <f t="shared" si="27"/>
        <v>#NUM!</v>
      </c>
      <c r="H352" s="65" t="e">
        <f t="shared" si="28"/>
        <v>#NUM!</v>
      </c>
      <c r="I352" s="65" t="e">
        <f t="shared" si="29"/>
        <v>#NUM!</v>
      </c>
      <c r="J352" s="65"/>
      <c r="K352" s="63">
        <v>0</v>
      </c>
    </row>
    <row r="353" spans="4:11" ht="17.100000000000001" customHeight="1" x14ac:dyDescent="0.2">
      <c r="D353" s="146">
        <v>343</v>
      </c>
      <c r="E353" s="64" t="e">
        <f t="shared" si="25"/>
        <v>#NUM!</v>
      </c>
      <c r="F353" s="65" t="e">
        <f t="shared" si="26"/>
        <v>#NUM!</v>
      </c>
      <c r="G353" s="65" t="e">
        <f t="shared" si="27"/>
        <v>#NUM!</v>
      </c>
      <c r="H353" s="65" t="e">
        <f t="shared" si="28"/>
        <v>#NUM!</v>
      </c>
      <c r="I353" s="65" t="e">
        <f t="shared" si="29"/>
        <v>#NUM!</v>
      </c>
      <c r="J353" s="65"/>
      <c r="K353" s="63">
        <v>0</v>
      </c>
    </row>
    <row r="354" spans="4:11" ht="17.100000000000001" customHeight="1" x14ac:dyDescent="0.2">
      <c r="D354" s="146">
        <v>344</v>
      </c>
      <c r="E354" s="64" t="e">
        <f t="shared" si="25"/>
        <v>#NUM!</v>
      </c>
      <c r="F354" s="65" t="e">
        <f t="shared" si="26"/>
        <v>#NUM!</v>
      </c>
      <c r="G354" s="65" t="e">
        <f t="shared" si="27"/>
        <v>#NUM!</v>
      </c>
      <c r="H354" s="65" t="e">
        <f t="shared" si="28"/>
        <v>#NUM!</v>
      </c>
      <c r="I354" s="65" t="e">
        <f t="shared" si="29"/>
        <v>#NUM!</v>
      </c>
      <c r="J354" s="65"/>
      <c r="K354" s="63">
        <v>0</v>
      </c>
    </row>
    <row r="355" spans="4:11" ht="17.100000000000001" customHeight="1" x14ac:dyDescent="0.2">
      <c r="D355" s="146">
        <v>345</v>
      </c>
      <c r="E355" s="64" t="e">
        <f t="shared" si="25"/>
        <v>#NUM!</v>
      </c>
      <c r="F355" s="65" t="e">
        <f t="shared" si="26"/>
        <v>#NUM!</v>
      </c>
      <c r="G355" s="65" t="e">
        <f t="shared" si="27"/>
        <v>#NUM!</v>
      </c>
      <c r="H355" s="65" t="e">
        <f t="shared" si="28"/>
        <v>#NUM!</v>
      </c>
      <c r="I355" s="65" t="e">
        <f t="shared" si="29"/>
        <v>#NUM!</v>
      </c>
      <c r="J355" s="65"/>
      <c r="K355" s="63">
        <v>0</v>
      </c>
    </row>
    <row r="356" spans="4:11" ht="17.100000000000001" customHeight="1" x14ac:dyDescent="0.2">
      <c r="D356" s="146">
        <v>346</v>
      </c>
      <c r="E356" s="64" t="e">
        <f t="shared" si="25"/>
        <v>#NUM!</v>
      </c>
      <c r="F356" s="65" t="e">
        <f t="shared" si="26"/>
        <v>#NUM!</v>
      </c>
      <c r="G356" s="65" t="e">
        <f t="shared" si="27"/>
        <v>#NUM!</v>
      </c>
      <c r="H356" s="65" t="e">
        <f t="shared" si="28"/>
        <v>#NUM!</v>
      </c>
      <c r="I356" s="65" t="e">
        <f t="shared" si="29"/>
        <v>#NUM!</v>
      </c>
      <c r="J356" s="65"/>
      <c r="K356" s="63">
        <v>0</v>
      </c>
    </row>
    <row r="357" spans="4:11" ht="17.100000000000001" customHeight="1" x14ac:dyDescent="0.2">
      <c r="D357" s="146">
        <v>347</v>
      </c>
      <c r="E357" s="64" t="e">
        <f t="shared" si="25"/>
        <v>#NUM!</v>
      </c>
      <c r="F357" s="65" t="e">
        <f t="shared" si="26"/>
        <v>#NUM!</v>
      </c>
      <c r="G357" s="65" t="e">
        <f t="shared" si="27"/>
        <v>#NUM!</v>
      </c>
      <c r="H357" s="65" t="e">
        <f t="shared" si="28"/>
        <v>#NUM!</v>
      </c>
      <c r="I357" s="65" t="e">
        <f t="shared" si="29"/>
        <v>#NUM!</v>
      </c>
      <c r="J357" s="65"/>
      <c r="K357" s="63">
        <v>0</v>
      </c>
    </row>
    <row r="358" spans="4:11" ht="17.100000000000001" customHeight="1" x14ac:dyDescent="0.2">
      <c r="D358" s="147" t="s">
        <v>187</v>
      </c>
      <c r="E358" s="64" t="e">
        <f t="shared" si="25"/>
        <v>#NUM!</v>
      </c>
      <c r="F358" s="65" t="e">
        <f t="shared" si="26"/>
        <v>#NUM!</v>
      </c>
      <c r="G358" s="65" t="e">
        <f t="shared" si="27"/>
        <v>#NUM!</v>
      </c>
      <c r="H358" s="65" t="e">
        <f t="shared" si="28"/>
        <v>#NUM!</v>
      </c>
      <c r="I358" s="65" t="e">
        <f t="shared" si="29"/>
        <v>#NUM!</v>
      </c>
      <c r="J358" s="65"/>
      <c r="K358" s="63">
        <v>0</v>
      </c>
    </row>
    <row r="359" spans="4:11" ht="17.100000000000001" customHeight="1" x14ac:dyDescent="0.2">
      <c r="D359" s="146">
        <v>349</v>
      </c>
      <c r="E359" s="64" t="e">
        <f t="shared" si="25"/>
        <v>#NUM!</v>
      </c>
      <c r="F359" s="65" t="e">
        <f t="shared" si="26"/>
        <v>#NUM!</v>
      </c>
      <c r="G359" s="65" t="e">
        <f t="shared" si="27"/>
        <v>#NUM!</v>
      </c>
      <c r="H359" s="65" t="e">
        <f t="shared" si="28"/>
        <v>#NUM!</v>
      </c>
      <c r="I359" s="65" t="e">
        <f t="shared" si="29"/>
        <v>#NUM!</v>
      </c>
      <c r="J359" s="65"/>
      <c r="K359" s="63">
        <v>0</v>
      </c>
    </row>
    <row r="360" spans="4:11" ht="17.100000000000001" customHeight="1" x14ac:dyDescent="0.2">
      <c r="D360" s="146">
        <v>350</v>
      </c>
      <c r="E360" s="64" t="e">
        <f t="shared" si="25"/>
        <v>#NUM!</v>
      </c>
      <c r="F360" s="65" t="e">
        <f t="shared" si="26"/>
        <v>#NUM!</v>
      </c>
      <c r="G360" s="65" t="e">
        <f t="shared" si="27"/>
        <v>#NUM!</v>
      </c>
      <c r="H360" s="65" t="e">
        <f t="shared" si="28"/>
        <v>#NUM!</v>
      </c>
      <c r="I360" s="65" t="e">
        <f t="shared" si="29"/>
        <v>#NUM!</v>
      </c>
      <c r="J360" s="65"/>
      <c r="K360" s="63">
        <v>0</v>
      </c>
    </row>
    <row r="361" spans="4:11" ht="17.100000000000001" customHeight="1" x14ac:dyDescent="0.2">
      <c r="D361" s="146">
        <v>351</v>
      </c>
      <c r="E361" s="64" t="e">
        <f t="shared" si="25"/>
        <v>#NUM!</v>
      </c>
      <c r="F361" s="65" t="e">
        <f t="shared" si="26"/>
        <v>#NUM!</v>
      </c>
      <c r="G361" s="65" t="e">
        <f t="shared" si="27"/>
        <v>#NUM!</v>
      </c>
      <c r="H361" s="65" t="e">
        <f t="shared" si="28"/>
        <v>#NUM!</v>
      </c>
      <c r="I361" s="65" t="e">
        <f t="shared" si="29"/>
        <v>#NUM!</v>
      </c>
      <c r="J361" s="65"/>
      <c r="K361" s="63">
        <v>0</v>
      </c>
    </row>
    <row r="362" spans="4:11" ht="17.100000000000001" customHeight="1" x14ac:dyDescent="0.2">
      <c r="D362" s="146">
        <v>352</v>
      </c>
      <c r="E362" s="64" t="e">
        <f t="shared" si="25"/>
        <v>#NUM!</v>
      </c>
      <c r="F362" s="65" t="e">
        <f t="shared" si="26"/>
        <v>#NUM!</v>
      </c>
      <c r="G362" s="65" t="e">
        <f t="shared" si="27"/>
        <v>#NUM!</v>
      </c>
      <c r="H362" s="65" t="e">
        <f t="shared" si="28"/>
        <v>#NUM!</v>
      </c>
      <c r="I362" s="65" t="e">
        <f t="shared" si="29"/>
        <v>#NUM!</v>
      </c>
      <c r="J362" s="65"/>
      <c r="K362" s="63">
        <v>0</v>
      </c>
    </row>
    <row r="363" spans="4:11" ht="17.100000000000001" customHeight="1" x14ac:dyDescent="0.2">
      <c r="D363" s="146">
        <v>353</v>
      </c>
      <c r="E363" s="64" t="e">
        <f t="shared" si="25"/>
        <v>#NUM!</v>
      </c>
      <c r="F363" s="65" t="e">
        <f t="shared" si="26"/>
        <v>#NUM!</v>
      </c>
      <c r="G363" s="65" t="e">
        <f t="shared" si="27"/>
        <v>#NUM!</v>
      </c>
      <c r="H363" s="65" t="e">
        <f t="shared" si="28"/>
        <v>#NUM!</v>
      </c>
      <c r="I363" s="65" t="e">
        <f t="shared" si="29"/>
        <v>#NUM!</v>
      </c>
      <c r="J363" s="65"/>
      <c r="K363" s="63">
        <v>0</v>
      </c>
    </row>
    <row r="364" spans="4:11" ht="17.100000000000001" customHeight="1" x14ac:dyDescent="0.2">
      <c r="D364" s="146">
        <v>354</v>
      </c>
      <c r="E364" s="64" t="e">
        <f t="shared" si="25"/>
        <v>#NUM!</v>
      </c>
      <c r="F364" s="65" t="e">
        <f t="shared" si="26"/>
        <v>#NUM!</v>
      </c>
      <c r="G364" s="65" t="e">
        <f t="shared" si="27"/>
        <v>#NUM!</v>
      </c>
      <c r="H364" s="65" t="e">
        <f t="shared" si="28"/>
        <v>#NUM!</v>
      </c>
      <c r="I364" s="65" t="e">
        <f t="shared" si="29"/>
        <v>#NUM!</v>
      </c>
      <c r="J364" s="65"/>
      <c r="K364" s="63">
        <v>0</v>
      </c>
    </row>
    <row r="365" spans="4:11" ht="17.100000000000001" customHeight="1" x14ac:dyDescent="0.2">
      <c r="D365" s="146">
        <v>355</v>
      </c>
      <c r="E365" s="64" t="e">
        <f t="shared" si="25"/>
        <v>#NUM!</v>
      </c>
      <c r="F365" s="65" t="e">
        <f t="shared" si="26"/>
        <v>#NUM!</v>
      </c>
      <c r="G365" s="65" t="e">
        <f t="shared" si="27"/>
        <v>#NUM!</v>
      </c>
      <c r="H365" s="65" t="e">
        <f t="shared" si="28"/>
        <v>#NUM!</v>
      </c>
      <c r="I365" s="65" t="e">
        <f t="shared" si="29"/>
        <v>#NUM!</v>
      </c>
      <c r="J365" s="65"/>
      <c r="K365" s="63">
        <v>0</v>
      </c>
    </row>
    <row r="366" spans="4:11" ht="17.100000000000001" customHeight="1" x14ac:dyDescent="0.2">
      <c r="D366" s="146">
        <v>356</v>
      </c>
      <c r="E366" s="64" t="e">
        <f t="shared" si="25"/>
        <v>#NUM!</v>
      </c>
      <c r="F366" s="65" t="e">
        <f t="shared" si="26"/>
        <v>#NUM!</v>
      </c>
      <c r="G366" s="65" t="e">
        <f t="shared" si="27"/>
        <v>#NUM!</v>
      </c>
      <c r="H366" s="65" t="e">
        <f t="shared" si="28"/>
        <v>#NUM!</v>
      </c>
      <c r="I366" s="65" t="e">
        <f t="shared" si="29"/>
        <v>#NUM!</v>
      </c>
      <c r="J366" s="65"/>
      <c r="K366" s="63">
        <v>0</v>
      </c>
    </row>
    <row r="367" spans="4:11" ht="17.100000000000001" customHeight="1" x14ac:dyDescent="0.2">
      <c r="D367" s="146">
        <v>357</v>
      </c>
      <c r="E367" s="64" t="e">
        <f t="shared" si="25"/>
        <v>#NUM!</v>
      </c>
      <c r="F367" s="65" t="e">
        <f t="shared" si="26"/>
        <v>#NUM!</v>
      </c>
      <c r="G367" s="65" t="e">
        <f t="shared" si="27"/>
        <v>#NUM!</v>
      </c>
      <c r="H367" s="65" t="e">
        <f t="shared" si="28"/>
        <v>#NUM!</v>
      </c>
      <c r="I367" s="65" t="e">
        <f t="shared" si="29"/>
        <v>#NUM!</v>
      </c>
      <c r="J367" s="65"/>
      <c r="K367" s="63">
        <v>0</v>
      </c>
    </row>
    <row r="368" spans="4:11" ht="17.100000000000001" customHeight="1" x14ac:dyDescent="0.2">
      <c r="D368" s="146">
        <v>358</v>
      </c>
      <c r="E368" s="64" t="e">
        <f t="shared" si="25"/>
        <v>#NUM!</v>
      </c>
      <c r="F368" s="65" t="e">
        <f t="shared" si="26"/>
        <v>#NUM!</v>
      </c>
      <c r="G368" s="65" t="e">
        <f t="shared" si="27"/>
        <v>#NUM!</v>
      </c>
      <c r="H368" s="65" t="e">
        <f t="shared" si="28"/>
        <v>#NUM!</v>
      </c>
      <c r="I368" s="65" t="e">
        <f t="shared" si="29"/>
        <v>#NUM!</v>
      </c>
      <c r="J368" s="65"/>
      <c r="K368" s="63">
        <v>0</v>
      </c>
    </row>
    <row r="369" spans="4:11" ht="17.100000000000001" customHeight="1" x14ac:dyDescent="0.2">
      <c r="D369" s="146">
        <v>359</v>
      </c>
      <c r="E369" s="64" t="e">
        <f t="shared" si="25"/>
        <v>#NUM!</v>
      </c>
      <c r="F369" s="65" t="e">
        <f t="shared" si="26"/>
        <v>#NUM!</v>
      </c>
      <c r="G369" s="65" t="e">
        <f t="shared" si="27"/>
        <v>#NUM!</v>
      </c>
      <c r="H369" s="65" t="e">
        <f t="shared" si="28"/>
        <v>#NUM!</v>
      </c>
      <c r="I369" s="65" t="e">
        <f t="shared" si="29"/>
        <v>#NUM!</v>
      </c>
      <c r="J369" s="65"/>
      <c r="K369" s="63">
        <v>0</v>
      </c>
    </row>
    <row r="370" spans="4:11" ht="17.100000000000001" customHeight="1" x14ac:dyDescent="0.2">
      <c r="D370" s="147" t="s">
        <v>188</v>
      </c>
      <c r="E370" s="64" t="e">
        <f t="shared" si="25"/>
        <v>#NUM!</v>
      </c>
      <c r="F370" s="65" t="e">
        <f t="shared" si="26"/>
        <v>#NUM!</v>
      </c>
      <c r="G370" s="65" t="e">
        <f t="shared" si="27"/>
        <v>#NUM!</v>
      </c>
      <c r="H370" s="65" t="e">
        <f t="shared" si="28"/>
        <v>#NUM!</v>
      </c>
      <c r="I370" s="65" t="e">
        <f t="shared" si="29"/>
        <v>#NUM!</v>
      </c>
      <c r="J370" s="65"/>
      <c r="K370" s="63">
        <v>0</v>
      </c>
    </row>
    <row r="371" spans="4:11" ht="17.100000000000001" customHeight="1" x14ac:dyDescent="0.2">
      <c r="D371" s="146">
        <v>361</v>
      </c>
      <c r="E371" s="64" t="e">
        <f t="shared" si="25"/>
        <v>#NUM!</v>
      </c>
      <c r="F371" s="65" t="e">
        <f t="shared" si="26"/>
        <v>#NUM!</v>
      </c>
      <c r="G371" s="65" t="e">
        <f t="shared" si="27"/>
        <v>#NUM!</v>
      </c>
      <c r="H371" s="65" t="e">
        <f t="shared" si="28"/>
        <v>#NUM!</v>
      </c>
      <c r="I371" s="65" t="e">
        <f t="shared" si="29"/>
        <v>#NUM!</v>
      </c>
      <c r="J371" s="65"/>
      <c r="K371" s="63">
        <v>0</v>
      </c>
    </row>
    <row r="372" spans="4:11" ht="17.100000000000001" customHeight="1" x14ac:dyDescent="0.2">
      <c r="D372" s="146">
        <v>362</v>
      </c>
      <c r="E372" s="64" t="e">
        <f t="shared" si="25"/>
        <v>#NUM!</v>
      </c>
      <c r="F372" s="65" t="e">
        <f t="shared" si="26"/>
        <v>#NUM!</v>
      </c>
      <c r="G372" s="65" t="e">
        <f t="shared" si="27"/>
        <v>#NUM!</v>
      </c>
      <c r="H372" s="65" t="e">
        <f t="shared" si="28"/>
        <v>#NUM!</v>
      </c>
      <c r="I372" s="65" t="e">
        <f t="shared" si="29"/>
        <v>#NUM!</v>
      </c>
      <c r="J372" s="65"/>
      <c r="K372" s="63">
        <v>0</v>
      </c>
    </row>
    <row r="373" spans="4:11" ht="17.100000000000001" customHeight="1" x14ac:dyDescent="0.2">
      <c r="D373" s="146">
        <v>363</v>
      </c>
      <c r="E373" s="64" t="e">
        <f t="shared" si="25"/>
        <v>#NUM!</v>
      </c>
      <c r="F373" s="65" t="e">
        <f t="shared" si="26"/>
        <v>#NUM!</v>
      </c>
      <c r="G373" s="65" t="e">
        <f t="shared" si="27"/>
        <v>#NUM!</v>
      </c>
      <c r="H373" s="65" t="e">
        <f t="shared" si="28"/>
        <v>#NUM!</v>
      </c>
      <c r="I373" s="65" t="e">
        <f t="shared" si="29"/>
        <v>#NUM!</v>
      </c>
      <c r="J373" s="65"/>
      <c r="K373" s="63">
        <v>0</v>
      </c>
    </row>
    <row r="374" spans="4:11" ht="17.100000000000001" customHeight="1" x14ac:dyDescent="0.2">
      <c r="D374" s="146">
        <v>364</v>
      </c>
      <c r="E374" s="64" t="e">
        <f t="shared" si="25"/>
        <v>#NUM!</v>
      </c>
      <c r="F374" s="65" t="e">
        <f t="shared" si="26"/>
        <v>#NUM!</v>
      </c>
      <c r="G374" s="65" t="e">
        <f t="shared" si="27"/>
        <v>#NUM!</v>
      </c>
      <c r="H374" s="65" t="e">
        <f t="shared" si="28"/>
        <v>#NUM!</v>
      </c>
      <c r="I374" s="65" t="e">
        <f t="shared" si="29"/>
        <v>#NUM!</v>
      </c>
      <c r="J374" s="65"/>
      <c r="K374" s="63">
        <v>0</v>
      </c>
    </row>
    <row r="375" spans="4:11" ht="17.100000000000001" customHeight="1" x14ac:dyDescent="0.2">
      <c r="D375" s="146">
        <v>365</v>
      </c>
      <c r="E375" s="64" t="e">
        <f t="shared" si="25"/>
        <v>#NUM!</v>
      </c>
      <c r="F375" s="65" t="e">
        <f t="shared" si="26"/>
        <v>#NUM!</v>
      </c>
      <c r="G375" s="65" t="e">
        <f t="shared" si="27"/>
        <v>#NUM!</v>
      </c>
      <c r="H375" s="65" t="e">
        <f t="shared" si="28"/>
        <v>#NUM!</v>
      </c>
      <c r="I375" s="65" t="e">
        <f t="shared" si="29"/>
        <v>#NUM!</v>
      </c>
      <c r="J375" s="65"/>
      <c r="K375" s="63">
        <v>0</v>
      </c>
    </row>
    <row r="376" spans="4:11" ht="17.100000000000001" customHeight="1" x14ac:dyDescent="0.2">
      <c r="D376" s="146">
        <v>366</v>
      </c>
      <c r="E376" s="64" t="e">
        <f t="shared" si="25"/>
        <v>#NUM!</v>
      </c>
      <c r="F376" s="65" t="e">
        <f t="shared" si="26"/>
        <v>#NUM!</v>
      </c>
      <c r="G376" s="65" t="e">
        <f t="shared" si="27"/>
        <v>#NUM!</v>
      </c>
      <c r="H376" s="65" t="e">
        <f t="shared" si="28"/>
        <v>#NUM!</v>
      </c>
      <c r="I376" s="65" t="e">
        <f t="shared" si="29"/>
        <v>#NUM!</v>
      </c>
      <c r="J376" s="65"/>
      <c r="K376" s="63">
        <v>0</v>
      </c>
    </row>
    <row r="377" spans="4:11" ht="17.100000000000001" customHeight="1" x14ac:dyDescent="0.2">
      <c r="D377" s="148">
        <v>367</v>
      </c>
      <c r="E377" s="64" t="e">
        <f t="shared" si="25"/>
        <v>#NUM!</v>
      </c>
      <c r="F377" s="65" t="e">
        <f t="shared" si="26"/>
        <v>#NUM!</v>
      </c>
      <c r="G377" s="65" t="e">
        <f t="shared" si="27"/>
        <v>#NUM!</v>
      </c>
      <c r="H377" s="65" t="e">
        <f t="shared" si="28"/>
        <v>#NUM!</v>
      </c>
      <c r="I377" s="65" t="e">
        <f t="shared" si="29"/>
        <v>#NUM!</v>
      </c>
      <c r="J377" s="65"/>
      <c r="K377" s="63">
        <v>0</v>
      </c>
    </row>
    <row r="378" spans="4:11" ht="17.100000000000001" customHeight="1" x14ac:dyDescent="0.2">
      <c r="D378" s="148">
        <v>368</v>
      </c>
      <c r="E378" s="64" t="e">
        <f t="shared" si="25"/>
        <v>#NUM!</v>
      </c>
      <c r="F378" s="65" t="e">
        <f t="shared" si="26"/>
        <v>#NUM!</v>
      </c>
      <c r="G378" s="65" t="e">
        <f t="shared" si="27"/>
        <v>#NUM!</v>
      </c>
      <c r="H378" s="65" t="e">
        <f t="shared" si="28"/>
        <v>#NUM!</v>
      </c>
      <c r="I378" s="65" t="e">
        <f t="shared" si="29"/>
        <v>#NUM!</v>
      </c>
      <c r="J378" s="65"/>
      <c r="K378" s="63">
        <v>0</v>
      </c>
    </row>
    <row r="379" spans="4:11" ht="17.100000000000001" customHeight="1" x14ac:dyDescent="0.2">
      <c r="D379" s="148">
        <v>369</v>
      </c>
      <c r="E379" s="64" t="e">
        <f t="shared" si="25"/>
        <v>#NUM!</v>
      </c>
      <c r="F379" s="65" t="e">
        <f t="shared" si="26"/>
        <v>#NUM!</v>
      </c>
      <c r="G379" s="65" t="e">
        <f t="shared" si="27"/>
        <v>#NUM!</v>
      </c>
      <c r="H379" s="65" t="e">
        <f t="shared" si="28"/>
        <v>#NUM!</v>
      </c>
      <c r="I379" s="65" t="e">
        <f t="shared" si="29"/>
        <v>#NUM!</v>
      </c>
      <c r="J379" s="65"/>
      <c r="K379" s="63">
        <v>0</v>
      </c>
    </row>
    <row r="380" spans="4:11" ht="17.100000000000001" customHeight="1" x14ac:dyDescent="0.2">
      <c r="D380" s="148">
        <v>370</v>
      </c>
      <c r="E380" s="64" t="e">
        <f t="shared" si="25"/>
        <v>#NUM!</v>
      </c>
      <c r="F380" s="65" t="e">
        <f t="shared" si="26"/>
        <v>#NUM!</v>
      </c>
      <c r="G380" s="65" t="e">
        <f t="shared" si="27"/>
        <v>#NUM!</v>
      </c>
      <c r="H380" s="65" t="e">
        <f t="shared" si="28"/>
        <v>#NUM!</v>
      </c>
      <c r="I380" s="65" t="e">
        <f t="shared" si="29"/>
        <v>#NUM!</v>
      </c>
      <c r="J380" s="65"/>
      <c r="K380" s="63">
        <v>0</v>
      </c>
    </row>
    <row r="381" spans="4:11" ht="17.100000000000001" customHeight="1" x14ac:dyDescent="0.2">
      <c r="D381" s="148">
        <v>371</v>
      </c>
      <c r="E381" s="64" t="e">
        <f t="shared" si="25"/>
        <v>#NUM!</v>
      </c>
      <c r="F381" s="65" t="e">
        <f t="shared" si="26"/>
        <v>#NUM!</v>
      </c>
      <c r="G381" s="65" t="e">
        <f t="shared" si="27"/>
        <v>#NUM!</v>
      </c>
      <c r="H381" s="65" t="e">
        <f t="shared" si="28"/>
        <v>#NUM!</v>
      </c>
      <c r="I381" s="65" t="e">
        <f t="shared" si="29"/>
        <v>#NUM!</v>
      </c>
      <c r="J381" s="65"/>
      <c r="K381" s="63">
        <v>0</v>
      </c>
    </row>
    <row r="382" spans="4:11" ht="17.100000000000001" customHeight="1" x14ac:dyDescent="0.2">
      <c r="D382" s="148">
        <v>372</v>
      </c>
      <c r="E382" s="64" t="e">
        <f t="shared" si="25"/>
        <v>#NUM!</v>
      </c>
      <c r="F382" s="65" t="e">
        <f t="shared" si="26"/>
        <v>#NUM!</v>
      </c>
      <c r="G382" s="65" t="e">
        <f t="shared" si="27"/>
        <v>#NUM!</v>
      </c>
      <c r="H382" s="65" t="e">
        <f t="shared" si="28"/>
        <v>#NUM!</v>
      </c>
      <c r="I382" s="65" t="e">
        <f t="shared" si="29"/>
        <v>#NUM!</v>
      </c>
      <c r="J382" s="65"/>
      <c r="K382" s="63">
        <v>0</v>
      </c>
    </row>
    <row r="383" spans="4:11" ht="17.100000000000001" customHeight="1" x14ac:dyDescent="0.2">
      <c r="D383" s="148">
        <v>373</v>
      </c>
      <c r="E383" s="64" t="e">
        <f t="shared" si="25"/>
        <v>#NUM!</v>
      </c>
      <c r="F383" s="65" t="e">
        <f t="shared" si="26"/>
        <v>#NUM!</v>
      </c>
      <c r="G383" s="65" t="e">
        <f t="shared" si="27"/>
        <v>#NUM!</v>
      </c>
      <c r="H383" s="65" t="e">
        <f t="shared" si="28"/>
        <v>#NUM!</v>
      </c>
      <c r="I383" s="65" t="e">
        <f t="shared" si="29"/>
        <v>#NUM!</v>
      </c>
      <c r="J383" s="65"/>
      <c r="K383" s="63">
        <v>0</v>
      </c>
    </row>
    <row r="384" spans="4:11" ht="17.100000000000001" customHeight="1" x14ac:dyDescent="0.2">
      <c r="D384" s="148">
        <v>374</v>
      </c>
      <c r="E384" s="64" t="e">
        <f t="shared" si="25"/>
        <v>#NUM!</v>
      </c>
      <c r="F384" s="65" t="e">
        <f t="shared" si="26"/>
        <v>#NUM!</v>
      </c>
      <c r="G384" s="65" t="e">
        <f t="shared" si="27"/>
        <v>#NUM!</v>
      </c>
      <c r="H384" s="65" t="e">
        <f t="shared" si="28"/>
        <v>#NUM!</v>
      </c>
      <c r="I384" s="65" t="e">
        <f t="shared" si="29"/>
        <v>#NUM!</v>
      </c>
      <c r="J384" s="65"/>
      <c r="K384" s="63">
        <v>0</v>
      </c>
    </row>
    <row r="385" spans="4:11" ht="17.100000000000001" customHeight="1" x14ac:dyDescent="0.2">
      <c r="D385" s="148">
        <v>375</v>
      </c>
      <c r="E385" s="64" t="e">
        <f t="shared" si="25"/>
        <v>#NUM!</v>
      </c>
      <c r="F385" s="65" t="e">
        <f t="shared" si="26"/>
        <v>#NUM!</v>
      </c>
      <c r="G385" s="65" t="e">
        <f t="shared" si="27"/>
        <v>#NUM!</v>
      </c>
      <c r="H385" s="65" t="e">
        <f t="shared" si="28"/>
        <v>#NUM!</v>
      </c>
      <c r="I385" s="65" t="e">
        <f t="shared" si="29"/>
        <v>#NUM!</v>
      </c>
      <c r="J385" s="65"/>
      <c r="K385" s="63">
        <v>0</v>
      </c>
    </row>
    <row r="386" spans="4:11" ht="17.100000000000001" customHeight="1" x14ac:dyDescent="0.2">
      <c r="D386" s="148">
        <v>376</v>
      </c>
      <c r="E386" s="64" t="e">
        <f t="shared" si="25"/>
        <v>#NUM!</v>
      </c>
      <c r="F386" s="65" t="e">
        <f t="shared" si="26"/>
        <v>#NUM!</v>
      </c>
      <c r="G386" s="65" t="e">
        <f t="shared" si="27"/>
        <v>#NUM!</v>
      </c>
      <c r="H386" s="65" t="e">
        <f t="shared" si="28"/>
        <v>#NUM!</v>
      </c>
      <c r="I386" s="65" t="e">
        <f t="shared" si="29"/>
        <v>#NUM!</v>
      </c>
      <c r="J386" s="65"/>
      <c r="K386" s="63">
        <v>0</v>
      </c>
    </row>
    <row r="387" spans="4:11" ht="17.100000000000001" customHeight="1" x14ac:dyDescent="0.2">
      <c r="D387" s="148">
        <v>377</v>
      </c>
      <c r="E387" s="64" t="e">
        <f t="shared" si="25"/>
        <v>#NUM!</v>
      </c>
      <c r="F387" s="65" t="e">
        <f t="shared" si="26"/>
        <v>#NUM!</v>
      </c>
      <c r="G387" s="65" t="e">
        <f t="shared" si="27"/>
        <v>#NUM!</v>
      </c>
      <c r="H387" s="65" t="e">
        <f t="shared" si="28"/>
        <v>#NUM!</v>
      </c>
      <c r="I387" s="65" t="e">
        <f t="shared" si="29"/>
        <v>#NUM!</v>
      </c>
      <c r="J387" s="65"/>
      <c r="K387" s="63">
        <v>0</v>
      </c>
    </row>
    <row r="388" spans="4:11" ht="17.100000000000001" customHeight="1" x14ac:dyDescent="0.2">
      <c r="D388" s="148">
        <v>378</v>
      </c>
      <c r="E388" s="64" t="e">
        <f t="shared" si="25"/>
        <v>#NUM!</v>
      </c>
      <c r="F388" s="65" t="e">
        <f t="shared" si="26"/>
        <v>#NUM!</v>
      </c>
      <c r="G388" s="65" t="e">
        <f t="shared" si="27"/>
        <v>#NUM!</v>
      </c>
      <c r="H388" s="65" t="e">
        <f t="shared" si="28"/>
        <v>#NUM!</v>
      </c>
      <c r="I388" s="65" t="e">
        <f t="shared" si="29"/>
        <v>#NUM!</v>
      </c>
      <c r="J388" s="65"/>
      <c r="K388" s="63">
        <v>0</v>
      </c>
    </row>
    <row r="389" spans="4:11" ht="17.100000000000001" customHeight="1" x14ac:dyDescent="0.2">
      <c r="D389" s="148">
        <v>379</v>
      </c>
      <c r="E389" s="64" t="e">
        <f t="shared" si="25"/>
        <v>#NUM!</v>
      </c>
      <c r="F389" s="65" t="e">
        <f t="shared" si="26"/>
        <v>#NUM!</v>
      </c>
      <c r="G389" s="65" t="e">
        <f t="shared" si="27"/>
        <v>#NUM!</v>
      </c>
      <c r="H389" s="65" t="e">
        <f t="shared" si="28"/>
        <v>#NUM!</v>
      </c>
      <c r="I389" s="65" t="e">
        <f t="shared" si="29"/>
        <v>#NUM!</v>
      </c>
      <c r="J389" s="65"/>
      <c r="K389" s="63">
        <v>0</v>
      </c>
    </row>
    <row r="390" spans="4:11" ht="17.100000000000001" customHeight="1" x14ac:dyDescent="0.2">
      <c r="D390" s="148">
        <v>380</v>
      </c>
      <c r="E390" s="64" t="e">
        <f t="shared" si="25"/>
        <v>#NUM!</v>
      </c>
      <c r="F390" s="65" t="e">
        <f t="shared" si="26"/>
        <v>#NUM!</v>
      </c>
      <c r="G390" s="65" t="e">
        <f t="shared" si="27"/>
        <v>#NUM!</v>
      </c>
      <c r="H390" s="65" t="e">
        <f t="shared" si="28"/>
        <v>#NUM!</v>
      </c>
      <c r="I390" s="65" t="e">
        <f t="shared" si="29"/>
        <v>#NUM!</v>
      </c>
      <c r="J390" s="65"/>
      <c r="K390" s="63">
        <v>0</v>
      </c>
    </row>
    <row r="391" spans="4:11" ht="17.100000000000001" customHeight="1" x14ac:dyDescent="0.2">
      <c r="D391" s="148">
        <v>381</v>
      </c>
      <c r="E391" s="64" t="e">
        <f t="shared" si="25"/>
        <v>#NUM!</v>
      </c>
      <c r="F391" s="65" t="e">
        <f t="shared" si="26"/>
        <v>#NUM!</v>
      </c>
      <c r="G391" s="65" t="e">
        <f t="shared" si="27"/>
        <v>#NUM!</v>
      </c>
      <c r="H391" s="65" t="e">
        <f t="shared" si="28"/>
        <v>#NUM!</v>
      </c>
      <c r="I391" s="65" t="e">
        <f t="shared" si="29"/>
        <v>#NUM!</v>
      </c>
      <c r="J391" s="65"/>
      <c r="K391" s="63">
        <v>0</v>
      </c>
    </row>
    <row r="392" spans="4:11" ht="17.100000000000001" customHeight="1" x14ac:dyDescent="0.2">
      <c r="D392" s="148">
        <v>382</v>
      </c>
      <c r="E392" s="64" t="e">
        <f t="shared" si="25"/>
        <v>#NUM!</v>
      </c>
      <c r="F392" s="65" t="e">
        <f t="shared" si="26"/>
        <v>#NUM!</v>
      </c>
      <c r="G392" s="65" t="e">
        <f t="shared" si="27"/>
        <v>#NUM!</v>
      </c>
      <c r="H392" s="65" t="e">
        <f t="shared" si="28"/>
        <v>#NUM!</v>
      </c>
      <c r="I392" s="65" t="e">
        <f t="shared" si="29"/>
        <v>#NUM!</v>
      </c>
      <c r="J392" s="65"/>
      <c r="K392" s="63">
        <v>0</v>
      </c>
    </row>
    <row r="393" spans="4:11" ht="17.100000000000001" customHeight="1" x14ac:dyDescent="0.2">
      <c r="D393" s="148">
        <v>383</v>
      </c>
      <c r="E393" s="64" t="e">
        <f t="shared" si="25"/>
        <v>#NUM!</v>
      </c>
      <c r="F393" s="65" t="e">
        <f t="shared" si="26"/>
        <v>#NUM!</v>
      </c>
      <c r="G393" s="65" t="e">
        <f t="shared" si="27"/>
        <v>#NUM!</v>
      </c>
      <c r="H393" s="65" t="e">
        <f t="shared" si="28"/>
        <v>#NUM!</v>
      </c>
      <c r="I393" s="65" t="e">
        <f t="shared" si="29"/>
        <v>#NUM!</v>
      </c>
      <c r="J393" s="65"/>
      <c r="K393" s="63">
        <v>0</v>
      </c>
    </row>
    <row r="394" spans="4:11" ht="17.100000000000001" customHeight="1" x14ac:dyDescent="0.2">
      <c r="D394" s="148">
        <v>384</v>
      </c>
      <c r="E394" s="64" t="e">
        <f t="shared" si="25"/>
        <v>#NUM!</v>
      </c>
      <c r="F394" s="65" t="e">
        <f t="shared" si="26"/>
        <v>#NUM!</v>
      </c>
      <c r="G394" s="65" t="e">
        <f t="shared" si="27"/>
        <v>#NUM!</v>
      </c>
      <c r="H394" s="65" t="e">
        <f t="shared" si="28"/>
        <v>#NUM!</v>
      </c>
      <c r="I394" s="65" t="e">
        <f t="shared" si="29"/>
        <v>#NUM!</v>
      </c>
      <c r="J394" s="65"/>
      <c r="K394" s="63">
        <v>0</v>
      </c>
    </row>
    <row r="395" spans="4:11" ht="17.100000000000001" customHeight="1" x14ac:dyDescent="0.2">
      <c r="D395" s="148">
        <v>385</v>
      </c>
      <c r="E395" s="64" t="e">
        <f t="shared" si="25"/>
        <v>#NUM!</v>
      </c>
      <c r="F395" s="65" t="e">
        <f t="shared" si="26"/>
        <v>#NUM!</v>
      </c>
      <c r="G395" s="65" t="e">
        <f t="shared" si="27"/>
        <v>#NUM!</v>
      </c>
      <c r="H395" s="65" t="e">
        <f t="shared" si="28"/>
        <v>#NUM!</v>
      </c>
      <c r="I395" s="65" t="e">
        <f t="shared" si="29"/>
        <v>#NUM!</v>
      </c>
      <c r="J395" s="65"/>
      <c r="K395" s="63">
        <v>0</v>
      </c>
    </row>
    <row r="396" spans="4:11" ht="17.100000000000001" customHeight="1" x14ac:dyDescent="0.2">
      <c r="D396" s="148">
        <v>386</v>
      </c>
      <c r="E396" s="64" t="e">
        <f t="shared" si="25"/>
        <v>#NUM!</v>
      </c>
      <c r="F396" s="65" t="e">
        <f t="shared" si="26"/>
        <v>#NUM!</v>
      </c>
      <c r="G396" s="65" t="e">
        <f t="shared" si="27"/>
        <v>#NUM!</v>
      </c>
      <c r="H396" s="65" t="e">
        <f t="shared" si="28"/>
        <v>#NUM!</v>
      </c>
      <c r="I396" s="65" t="e">
        <f t="shared" si="29"/>
        <v>#NUM!</v>
      </c>
      <c r="J396" s="65"/>
      <c r="K396" s="63">
        <v>0</v>
      </c>
    </row>
    <row r="397" spans="4:11" ht="17.100000000000001" customHeight="1" x14ac:dyDescent="0.2">
      <c r="D397" s="148">
        <v>387</v>
      </c>
      <c r="E397" s="64" t="e">
        <f t="shared" ref="E397:E460" si="30">IF(G396&lt;=0.001,0,SUM($C$16-F397))</f>
        <v>#NUM!</v>
      </c>
      <c r="F397" s="65" t="e">
        <f t="shared" ref="F397:F460" si="31">SUM(G396*$C$9/12)</f>
        <v>#NUM!</v>
      </c>
      <c r="G397" s="65" t="e">
        <f t="shared" ref="G397:G460" si="32">IF(SUM(G396-E397-$C$13-K397)&lt;=0.001,0,SUM(G396-E397-$C$13-K397))</f>
        <v>#NUM!</v>
      </c>
      <c r="H397" s="65" t="e">
        <f t="shared" ref="H397:H460" si="33">IF($G396&lt;=0.001,0,SUM(E397,H396,$C$13))</f>
        <v>#NUM!</v>
      </c>
      <c r="I397" s="65" t="e">
        <f t="shared" ref="I397:I460" si="34">IF($G396&lt;=0.001,0,SUM(F397,I396))</f>
        <v>#NUM!</v>
      </c>
      <c r="J397" s="65"/>
      <c r="K397" s="63">
        <v>0</v>
      </c>
    </row>
    <row r="398" spans="4:11" ht="17.100000000000001" customHeight="1" x14ac:dyDescent="0.2">
      <c r="D398" s="148">
        <v>388</v>
      </c>
      <c r="E398" s="64" t="e">
        <f t="shared" si="30"/>
        <v>#NUM!</v>
      </c>
      <c r="F398" s="65" t="e">
        <f t="shared" si="31"/>
        <v>#NUM!</v>
      </c>
      <c r="G398" s="65" t="e">
        <f t="shared" si="32"/>
        <v>#NUM!</v>
      </c>
      <c r="H398" s="65" t="e">
        <f t="shared" si="33"/>
        <v>#NUM!</v>
      </c>
      <c r="I398" s="65" t="e">
        <f t="shared" si="34"/>
        <v>#NUM!</v>
      </c>
      <c r="J398" s="65"/>
      <c r="K398" s="63">
        <v>0</v>
      </c>
    </row>
    <row r="399" spans="4:11" ht="17.100000000000001" customHeight="1" x14ac:dyDescent="0.2">
      <c r="D399" s="148">
        <v>389</v>
      </c>
      <c r="E399" s="64" t="e">
        <f t="shared" si="30"/>
        <v>#NUM!</v>
      </c>
      <c r="F399" s="65" t="e">
        <f t="shared" si="31"/>
        <v>#NUM!</v>
      </c>
      <c r="G399" s="65" t="e">
        <f t="shared" si="32"/>
        <v>#NUM!</v>
      </c>
      <c r="H399" s="65" t="e">
        <f t="shared" si="33"/>
        <v>#NUM!</v>
      </c>
      <c r="I399" s="65" t="e">
        <f t="shared" si="34"/>
        <v>#NUM!</v>
      </c>
      <c r="J399" s="65"/>
      <c r="K399" s="63">
        <v>0</v>
      </c>
    </row>
    <row r="400" spans="4:11" ht="17.100000000000001" customHeight="1" x14ac:dyDescent="0.2">
      <c r="D400" s="148">
        <v>390</v>
      </c>
      <c r="E400" s="64" t="e">
        <f t="shared" si="30"/>
        <v>#NUM!</v>
      </c>
      <c r="F400" s="65" t="e">
        <f t="shared" si="31"/>
        <v>#NUM!</v>
      </c>
      <c r="G400" s="65" t="e">
        <f t="shared" si="32"/>
        <v>#NUM!</v>
      </c>
      <c r="H400" s="65" t="e">
        <f t="shared" si="33"/>
        <v>#NUM!</v>
      </c>
      <c r="I400" s="65" t="e">
        <f t="shared" si="34"/>
        <v>#NUM!</v>
      </c>
      <c r="J400" s="65"/>
      <c r="K400" s="63">
        <v>0</v>
      </c>
    </row>
    <row r="401" spans="4:11" ht="17.100000000000001" customHeight="1" x14ac:dyDescent="0.2">
      <c r="D401" s="148">
        <v>391</v>
      </c>
      <c r="E401" s="64" t="e">
        <f t="shared" si="30"/>
        <v>#NUM!</v>
      </c>
      <c r="F401" s="65" t="e">
        <f t="shared" si="31"/>
        <v>#NUM!</v>
      </c>
      <c r="G401" s="65" t="e">
        <f t="shared" si="32"/>
        <v>#NUM!</v>
      </c>
      <c r="H401" s="65" t="e">
        <f t="shared" si="33"/>
        <v>#NUM!</v>
      </c>
      <c r="I401" s="65" t="e">
        <f t="shared" si="34"/>
        <v>#NUM!</v>
      </c>
      <c r="J401" s="65"/>
      <c r="K401" s="63">
        <v>0</v>
      </c>
    </row>
    <row r="402" spans="4:11" ht="17.100000000000001" customHeight="1" x14ac:dyDescent="0.2">
      <c r="D402" s="148">
        <v>392</v>
      </c>
      <c r="E402" s="64" t="e">
        <f t="shared" si="30"/>
        <v>#NUM!</v>
      </c>
      <c r="F402" s="65" t="e">
        <f t="shared" si="31"/>
        <v>#NUM!</v>
      </c>
      <c r="G402" s="65" t="e">
        <f t="shared" si="32"/>
        <v>#NUM!</v>
      </c>
      <c r="H402" s="65" t="e">
        <f t="shared" si="33"/>
        <v>#NUM!</v>
      </c>
      <c r="I402" s="65" t="e">
        <f t="shared" si="34"/>
        <v>#NUM!</v>
      </c>
      <c r="J402" s="65"/>
      <c r="K402" s="63">
        <v>0</v>
      </c>
    </row>
    <row r="403" spans="4:11" ht="17.100000000000001" customHeight="1" x14ac:dyDescent="0.2">
      <c r="D403" s="148">
        <v>393</v>
      </c>
      <c r="E403" s="64" t="e">
        <f t="shared" si="30"/>
        <v>#NUM!</v>
      </c>
      <c r="F403" s="65" t="e">
        <f t="shared" si="31"/>
        <v>#NUM!</v>
      </c>
      <c r="G403" s="65" t="e">
        <f t="shared" si="32"/>
        <v>#NUM!</v>
      </c>
      <c r="H403" s="65" t="e">
        <f t="shared" si="33"/>
        <v>#NUM!</v>
      </c>
      <c r="I403" s="65" t="e">
        <f t="shared" si="34"/>
        <v>#NUM!</v>
      </c>
      <c r="J403" s="65"/>
      <c r="K403" s="63">
        <v>0</v>
      </c>
    </row>
    <row r="404" spans="4:11" ht="17.100000000000001" customHeight="1" x14ac:dyDescent="0.2">
      <c r="D404" s="148">
        <v>394</v>
      </c>
      <c r="E404" s="64" t="e">
        <f t="shared" si="30"/>
        <v>#NUM!</v>
      </c>
      <c r="F404" s="65" t="e">
        <f t="shared" si="31"/>
        <v>#NUM!</v>
      </c>
      <c r="G404" s="65" t="e">
        <f t="shared" si="32"/>
        <v>#NUM!</v>
      </c>
      <c r="H404" s="65" t="e">
        <f t="shared" si="33"/>
        <v>#NUM!</v>
      </c>
      <c r="I404" s="65" t="e">
        <f t="shared" si="34"/>
        <v>#NUM!</v>
      </c>
      <c r="J404" s="65"/>
      <c r="K404" s="63">
        <v>0</v>
      </c>
    </row>
    <row r="405" spans="4:11" ht="17.100000000000001" customHeight="1" x14ac:dyDescent="0.2">
      <c r="D405" s="148">
        <v>395</v>
      </c>
      <c r="E405" s="64" t="e">
        <f t="shared" si="30"/>
        <v>#NUM!</v>
      </c>
      <c r="F405" s="65" t="e">
        <f t="shared" si="31"/>
        <v>#NUM!</v>
      </c>
      <c r="G405" s="65" t="e">
        <f t="shared" si="32"/>
        <v>#NUM!</v>
      </c>
      <c r="H405" s="65" t="e">
        <f t="shared" si="33"/>
        <v>#NUM!</v>
      </c>
      <c r="I405" s="65" t="e">
        <f t="shared" si="34"/>
        <v>#NUM!</v>
      </c>
      <c r="J405" s="65"/>
      <c r="K405" s="63">
        <v>0</v>
      </c>
    </row>
    <row r="406" spans="4:11" ht="17.100000000000001" customHeight="1" x14ac:dyDescent="0.2">
      <c r="D406" s="148">
        <v>396</v>
      </c>
      <c r="E406" s="64" t="e">
        <f t="shared" si="30"/>
        <v>#NUM!</v>
      </c>
      <c r="F406" s="65" t="e">
        <f t="shared" si="31"/>
        <v>#NUM!</v>
      </c>
      <c r="G406" s="65" t="e">
        <f t="shared" si="32"/>
        <v>#NUM!</v>
      </c>
      <c r="H406" s="65" t="e">
        <f t="shared" si="33"/>
        <v>#NUM!</v>
      </c>
      <c r="I406" s="65" t="e">
        <f t="shared" si="34"/>
        <v>#NUM!</v>
      </c>
      <c r="J406" s="65"/>
      <c r="K406" s="63">
        <v>0</v>
      </c>
    </row>
    <row r="407" spans="4:11" ht="17.100000000000001" customHeight="1" x14ac:dyDescent="0.2">
      <c r="D407" s="148">
        <v>397</v>
      </c>
      <c r="E407" s="64" t="e">
        <f t="shared" si="30"/>
        <v>#NUM!</v>
      </c>
      <c r="F407" s="65" t="e">
        <f t="shared" si="31"/>
        <v>#NUM!</v>
      </c>
      <c r="G407" s="65" t="e">
        <f t="shared" si="32"/>
        <v>#NUM!</v>
      </c>
      <c r="H407" s="65" t="e">
        <f t="shared" si="33"/>
        <v>#NUM!</v>
      </c>
      <c r="I407" s="65" t="e">
        <f t="shared" si="34"/>
        <v>#NUM!</v>
      </c>
      <c r="J407" s="65"/>
      <c r="K407" s="63">
        <v>0</v>
      </c>
    </row>
    <row r="408" spans="4:11" ht="17.100000000000001" customHeight="1" x14ac:dyDescent="0.2">
      <c r="D408" s="148">
        <v>398</v>
      </c>
      <c r="E408" s="64" t="e">
        <f t="shared" si="30"/>
        <v>#NUM!</v>
      </c>
      <c r="F408" s="65" t="e">
        <f t="shared" si="31"/>
        <v>#NUM!</v>
      </c>
      <c r="G408" s="65" t="e">
        <f t="shared" si="32"/>
        <v>#NUM!</v>
      </c>
      <c r="H408" s="65" t="e">
        <f t="shared" si="33"/>
        <v>#NUM!</v>
      </c>
      <c r="I408" s="65" t="e">
        <f t="shared" si="34"/>
        <v>#NUM!</v>
      </c>
      <c r="J408" s="65"/>
      <c r="K408" s="63">
        <v>0</v>
      </c>
    </row>
    <row r="409" spans="4:11" ht="17.100000000000001" customHeight="1" x14ac:dyDescent="0.2">
      <c r="D409" s="148">
        <v>399</v>
      </c>
      <c r="E409" s="64" t="e">
        <f t="shared" si="30"/>
        <v>#NUM!</v>
      </c>
      <c r="F409" s="65" t="e">
        <f t="shared" si="31"/>
        <v>#NUM!</v>
      </c>
      <c r="G409" s="65" t="e">
        <f t="shared" si="32"/>
        <v>#NUM!</v>
      </c>
      <c r="H409" s="65" t="e">
        <f t="shared" si="33"/>
        <v>#NUM!</v>
      </c>
      <c r="I409" s="65" t="e">
        <f t="shared" si="34"/>
        <v>#NUM!</v>
      </c>
      <c r="J409" s="65"/>
      <c r="K409" s="63">
        <v>0</v>
      </c>
    </row>
    <row r="410" spans="4:11" ht="17.100000000000001" customHeight="1" x14ac:dyDescent="0.2">
      <c r="D410" s="148">
        <v>400</v>
      </c>
      <c r="E410" s="64" t="e">
        <f t="shared" si="30"/>
        <v>#NUM!</v>
      </c>
      <c r="F410" s="65" t="e">
        <f t="shared" si="31"/>
        <v>#NUM!</v>
      </c>
      <c r="G410" s="65" t="e">
        <f t="shared" si="32"/>
        <v>#NUM!</v>
      </c>
      <c r="H410" s="65" t="e">
        <f t="shared" si="33"/>
        <v>#NUM!</v>
      </c>
      <c r="I410" s="65" t="e">
        <f t="shared" si="34"/>
        <v>#NUM!</v>
      </c>
      <c r="J410" s="65"/>
      <c r="K410" s="63">
        <v>0</v>
      </c>
    </row>
    <row r="411" spans="4:11" ht="17.100000000000001" customHeight="1" x14ac:dyDescent="0.2">
      <c r="D411" s="148">
        <v>401</v>
      </c>
      <c r="E411" s="64" t="e">
        <f t="shared" si="30"/>
        <v>#NUM!</v>
      </c>
      <c r="F411" s="65" t="e">
        <f t="shared" si="31"/>
        <v>#NUM!</v>
      </c>
      <c r="G411" s="65" t="e">
        <f t="shared" si="32"/>
        <v>#NUM!</v>
      </c>
      <c r="H411" s="65" t="e">
        <f t="shared" si="33"/>
        <v>#NUM!</v>
      </c>
      <c r="I411" s="65" t="e">
        <f t="shared" si="34"/>
        <v>#NUM!</v>
      </c>
      <c r="J411" s="65"/>
      <c r="K411" s="63">
        <v>0</v>
      </c>
    </row>
    <row r="412" spans="4:11" ht="17.100000000000001" customHeight="1" x14ac:dyDescent="0.2">
      <c r="D412" s="148">
        <v>402</v>
      </c>
      <c r="E412" s="64" t="e">
        <f t="shared" si="30"/>
        <v>#NUM!</v>
      </c>
      <c r="F412" s="65" t="e">
        <f t="shared" si="31"/>
        <v>#NUM!</v>
      </c>
      <c r="G412" s="65" t="e">
        <f t="shared" si="32"/>
        <v>#NUM!</v>
      </c>
      <c r="H412" s="65" t="e">
        <f t="shared" si="33"/>
        <v>#NUM!</v>
      </c>
      <c r="I412" s="65" t="e">
        <f t="shared" si="34"/>
        <v>#NUM!</v>
      </c>
      <c r="J412" s="65"/>
      <c r="K412" s="63">
        <v>0</v>
      </c>
    </row>
    <row r="413" spans="4:11" ht="17.100000000000001" customHeight="1" x14ac:dyDescent="0.2">
      <c r="D413" s="148">
        <v>403</v>
      </c>
      <c r="E413" s="64" t="e">
        <f t="shared" si="30"/>
        <v>#NUM!</v>
      </c>
      <c r="F413" s="65" t="e">
        <f t="shared" si="31"/>
        <v>#NUM!</v>
      </c>
      <c r="G413" s="65" t="e">
        <f t="shared" si="32"/>
        <v>#NUM!</v>
      </c>
      <c r="H413" s="65" t="e">
        <f t="shared" si="33"/>
        <v>#NUM!</v>
      </c>
      <c r="I413" s="65" t="e">
        <f t="shared" si="34"/>
        <v>#NUM!</v>
      </c>
      <c r="J413" s="65"/>
      <c r="K413" s="63">
        <v>0</v>
      </c>
    </row>
    <row r="414" spans="4:11" ht="17.100000000000001" customHeight="1" x14ac:dyDescent="0.2">
      <c r="D414" s="148">
        <v>404</v>
      </c>
      <c r="E414" s="64" t="e">
        <f t="shared" si="30"/>
        <v>#NUM!</v>
      </c>
      <c r="F414" s="65" t="e">
        <f t="shared" si="31"/>
        <v>#NUM!</v>
      </c>
      <c r="G414" s="65" t="e">
        <f t="shared" si="32"/>
        <v>#NUM!</v>
      </c>
      <c r="H414" s="65" t="e">
        <f t="shared" si="33"/>
        <v>#NUM!</v>
      </c>
      <c r="I414" s="65" t="e">
        <f t="shared" si="34"/>
        <v>#NUM!</v>
      </c>
      <c r="J414" s="65"/>
      <c r="K414" s="63">
        <v>0</v>
      </c>
    </row>
    <row r="415" spans="4:11" ht="17.100000000000001" customHeight="1" x14ac:dyDescent="0.2">
      <c r="D415" s="148">
        <v>405</v>
      </c>
      <c r="E415" s="64" t="e">
        <f t="shared" si="30"/>
        <v>#NUM!</v>
      </c>
      <c r="F415" s="65" t="e">
        <f t="shared" si="31"/>
        <v>#NUM!</v>
      </c>
      <c r="G415" s="65" t="e">
        <f t="shared" si="32"/>
        <v>#NUM!</v>
      </c>
      <c r="H415" s="65" t="e">
        <f t="shared" si="33"/>
        <v>#NUM!</v>
      </c>
      <c r="I415" s="65" t="e">
        <f t="shared" si="34"/>
        <v>#NUM!</v>
      </c>
      <c r="J415" s="65"/>
      <c r="K415" s="63">
        <v>0</v>
      </c>
    </row>
    <row r="416" spans="4:11" ht="17.100000000000001" customHeight="1" x14ac:dyDescent="0.2">
      <c r="D416" s="148">
        <v>406</v>
      </c>
      <c r="E416" s="64" t="e">
        <f t="shared" si="30"/>
        <v>#NUM!</v>
      </c>
      <c r="F416" s="65" t="e">
        <f t="shared" si="31"/>
        <v>#NUM!</v>
      </c>
      <c r="G416" s="65" t="e">
        <f t="shared" si="32"/>
        <v>#NUM!</v>
      </c>
      <c r="H416" s="65" t="e">
        <f t="shared" si="33"/>
        <v>#NUM!</v>
      </c>
      <c r="I416" s="65" t="e">
        <f t="shared" si="34"/>
        <v>#NUM!</v>
      </c>
      <c r="J416" s="65"/>
      <c r="K416" s="63">
        <v>0</v>
      </c>
    </row>
    <row r="417" spans="4:11" ht="17.100000000000001" customHeight="1" x14ac:dyDescent="0.2">
      <c r="D417" s="148">
        <v>407</v>
      </c>
      <c r="E417" s="64" t="e">
        <f t="shared" si="30"/>
        <v>#NUM!</v>
      </c>
      <c r="F417" s="65" t="e">
        <f t="shared" si="31"/>
        <v>#NUM!</v>
      </c>
      <c r="G417" s="65" t="e">
        <f t="shared" si="32"/>
        <v>#NUM!</v>
      </c>
      <c r="H417" s="65" t="e">
        <f t="shared" si="33"/>
        <v>#NUM!</v>
      </c>
      <c r="I417" s="65" t="e">
        <f t="shared" si="34"/>
        <v>#NUM!</v>
      </c>
      <c r="J417" s="65"/>
      <c r="K417" s="63">
        <v>0</v>
      </c>
    </row>
    <row r="418" spans="4:11" ht="17.100000000000001" customHeight="1" x14ac:dyDescent="0.2">
      <c r="D418" s="148">
        <v>408</v>
      </c>
      <c r="E418" s="64" t="e">
        <f t="shared" si="30"/>
        <v>#NUM!</v>
      </c>
      <c r="F418" s="65" t="e">
        <f t="shared" si="31"/>
        <v>#NUM!</v>
      </c>
      <c r="G418" s="65" t="e">
        <f t="shared" si="32"/>
        <v>#NUM!</v>
      </c>
      <c r="H418" s="65" t="e">
        <f t="shared" si="33"/>
        <v>#NUM!</v>
      </c>
      <c r="I418" s="65" t="e">
        <f t="shared" si="34"/>
        <v>#NUM!</v>
      </c>
      <c r="J418" s="65"/>
      <c r="K418" s="63">
        <v>0</v>
      </c>
    </row>
    <row r="419" spans="4:11" ht="17.100000000000001" customHeight="1" x14ac:dyDescent="0.2">
      <c r="D419" s="148">
        <v>409</v>
      </c>
      <c r="E419" s="64" t="e">
        <f t="shared" si="30"/>
        <v>#NUM!</v>
      </c>
      <c r="F419" s="65" t="e">
        <f t="shared" si="31"/>
        <v>#NUM!</v>
      </c>
      <c r="G419" s="65" t="e">
        <f t="shared" si="32"/>
        <v>#NUM!</v>
      </c>
      <c r="H419" s="65" t="e">
        <f t="shared" si="33"/>
        <v>#NUM!</v>
      </c>
      <c r="I419" s="65" t="e">
        <f t="shared" si="34"/>
        <v>#NUM!</v>
      </c>
      <c r="J419" s="65"/>
      <c r="K419" s="63">
        <v>0</v>
      </c>
    </row>
    <row r="420" spans="4:11" ht="17.100000000000001" customHeight="1" x14ac:dyDescent="0.2">
      <c r="D420" s="148">
        <v>410</v>
      </c>
      <c r="E420" s="64" t="e">
        <f t="shared" si="30"/>
        <v>#NUM!</v>
      </c>
      <c r="F420" s="65" t="e">
        <f t="shared" si="31"/>
        <v>#NUM!</v>
      </c>
      <c r="G420" s="65" t="e">
        <f t="shared" si="32"/>
        <v>#NUM!</v>
      </c>
      <c r="H420" s="65" t="e">
        <f t="shared" si="33"/>
        <v>#NUM!</v>
      </c>
      <c r="I420" s="65" t="e">
        <f t="shared" si="34"/>
        <v>#NUM!</v>
      </c>
      <c r="J420" s="65"/>
      <c r="K420" s="63">
        <v>0</v>
      </c>
    </row>
    <row r="421" spans="4:11" ht="17.100000000000001" customHeight="1" x14ac:dyDescent="0.2">
      <c r="D421" s="148">
        <v>411</v>
      </c>
      <c r="E421" s="64" t="e">
        <f t="shared" si="30"/>
        <v>#NUM!</v>
      </c>
      <c r="F421" s="65" t="e">
        <f t="shared" si="31"/>
        <v>#NUM!</v>
      </c>
      <c r="G421" s="65" t="e">
        <f t="shared" si="32"/>
        <v>#NUM!</v>
      </c>
      <c r="H421" s="65" t="e">
        <f t="shared" si="33"/>
        <v>#NUM!</v>
      </c>
      <c r="I421" s="65" t="e">
        <f t="shared" si="34"/>
        <v>#NUM!</v>
      </c>
      <c r="J421" s="65"/>
      <c r="K421" s="63">
        <v>0</v>
      </c>
    </row>
    <row r="422" spans="4:11" ht="17.100000000000001" customHeight="1" x14ac:dyDescent="0.2">
      <c r="D422" s="148">
        <v>412</v>
      </c>
      <c r="E422" s="64" t="e">
        <f t="shared" si="30"/>
        <v>#NUM!</v>
      </c>
      <c r="F422" s="65" t="e">
        <f t="shared" si="31"/>
        <v>#NUM!</v>
      </c>
      <c r="G422" s="65" t="e">
        <f t="shared" si="32"/>
        <v>#NUM!</v>
      </c>
      <c r="H422" s="65" t="e">
        <f t="shared" si="33"/>
        <v>#NUM!</v>
      </c>
      <c r="I422" s="65" t="e">
        <f t="shared" si="34"/>
        <v>#NUM!</v>
      </c>
      <c r="J422" s="65"/>
      <c r="K422" s="63">
        <v>0</v>
      </c>
    </row>
    <row r="423" spans="4:11" ht="17.100000000000001" customHeight="1" x14ac:dyDescent="0.2">
      <c r="D423" s="148">
        <v>413</v>
      </c>
      <c r="E423" s="64" t="e">
        <f t="shared" si="30"/>
        <v>#NUM!</v>
      </c>
      <c r="F423" s="65" t="e">
        <f t="shared" si="31"/>
        <v>#NUM!</v>
      </c>
      <c r="G423" s="65" t="e">
        <f t="shared" si="32"/>
        <v>#NUM!</v>
      </c>
      <c r="H423" s="65" t="e">
        <f t="shared" si="33"/>
        <v>#NUM!</v>
      </c>
      <c r="I423" s="65" t="e">
        <f t="shared" si="34"/>
        <v>#NUM!</v>
      </c>
      <c r="J423" s="65"/>
      <c r="K423" s="63">
        <v>0</v>
      </c>
    </row>
    <row r="424" spans="4:11" ht="17.100000000000001" customHeight="1" x14ac:dyDescent="0.2">
      <c r="D424" s="148">
        <v>414</v>
      </c>
      <c r="E424" s="64" t="e">
        <f t="shared" si="30"/>
        <v>#NUM!</v>
      </c>
      <c r="F424" s="65" t="e">
        <f t="shared" si="31"/>
        <v>#NUM!</v>
      </c>
      <c r="G424" s="65" t="e">
        <f t="shared" si="32"/>
        <v>#NUM!</v>
      </c>
      <c r="H424" s="65" t="e">
        <f t="shared" si="33"/>
        <v>#NUM!</v>
      </c>
      <c r="I424" s="65" t="e">
        <f t="shared" si="34"/>
        <v>#NUM!</v>
      </c>
      <c r="J424" s="65"/>
      <c r="K424" s="63">
        <v>0</v>
      </c>
    </row>
    <row r="425" spans="4:11" ht="17.100000000000001" customHeight="1" x14ac:dyDescent="0.2">
      <c r="D425" s="148">
        <v>415</v>
      </c>
      <c r="E425" s="64" t="e">
        <f t="shared" si="30"/>
        <v>#NUM!</v>
      </c>
      <c r="F425" s="65" t="e">
        <f t="shared" si="31"/>
        <v>#NUM!</v>
      </c>
      <c r="G425" s="65" t="e">
        <f t="shared" si="32"/>
        <v>#NUM!</v>
      </c>
      <c r="H425" s="65" t="e">
        <f t="shared" si="33"/>
        <v>#NUM!</v>
      </c>
      <c r="I425" s="65" t="e">
        <f t="shared" si="34"/>
        <v>#NUM!</v>
      </c>
      <c r="J425" s="65"/>
      <c r="K425" s="63">
        <v>0</v>
      </c>
    </row>
    <row r="426" spans="4:11" ht="17.100000000000001" customHeight="1" x14ac:dyDescent="0.2">
      <c r="D426" s="148">
        <v>416</v>
      </c>
      <c r="E426" s="64" t="e">
        <f t="shared" si="30"/>
        <v>#NUM!</v>
      </c>
      <c r="F426" s="65" t="e">
        <f t="shared" si="31"/>
        <v>#NUM!</v>
      </c>
      <c r="G426" s="65" t="e">
        <f t="shared" si="32"/>
        <v>#NUM!</v>
      </c>
      <c r="H426" s="65" t="e">
        <f t="shared" si="33"/>
        <v>#NUM!</v>
      </c>
      <c r="I426" s="65" t="e">
        <f t="shared" si="34"/>
        <v>#NUM!</v>
      </c>
      <c r="J426" s="65"/>
      <c r="K426" s="63">
        <v>0</v>
      </c>
    </row>
    <row r="427" spans="4:11" ht="17.100000000000001" customHeight="1" x14ac:dyDescent="0.2">
      <c r="D427" s="148">
        <v>417</v>
      </c>
      <c r="E427" s="64" t="e">
        <f t="shared" si="30"/>
        <v>#NUM!</v>
      </c>
      <c r="F427" s="65" t="e">
        <f t="shared" si="31"/>
        <v>#NUM!</v>
      </c>
      <c r="G427" s="65" t="e">
        <f t="shared" si="32"/>
        <v>#NUM!</v>
      </c>
      <c r="H427" s="65" t="e">
        <f t="shared" si="33"/>
        <v>#NUM!</v>
      </c>
      <c r="I427" s="65" t="e">
        <f t="shared" si="34"/>
        <v>#NUM!</v>
      </c>
      <c r="J427" s="65"/>
      <c r="K427" s="63">
        <v>0</v>
      </c>
    </row>
    <row r="428" spans="4:11" ht="17.100000000000001" customHeight="1" x14ac:dyDescent="0.2">
      <c r="D428" s="148">
        <v>418</v>
      </c>
      <c r="E428" s="64" t="e">
        <f t="shared" si="30"/>
        <v>#NUM!</v>
      </c>
      <c r="F428" s="65" t="e">
        <f t="shared" si="31"/>
        <v>#NUM!</v>
      </c>
      <c r="G428" s="65" t="e">
        <f t="shared" si="32"/>
        <v>#NUM!</v>
      </c>
      <c r="H428" s="65" t="e">
        <f t="shared" si="33"/>
        <v>#NUM!</v>
      </c>
      <c r="I428" s="65" t="e">
        <f t="shared" si="34"/>
        <v>#NUM!</v>
      </c>
      <c r="J428" s="65"/>
      <c r="K428" s="63">
        <v>0</v>
      </c>
    </row>
    <row r="429" spans="4:11" ht="17.100000000000001" customHeight="1" x14ac:dyDescent="0.2">
      <c r="D429" s="148">
        <v>419</v>
      </c>
      <c r="E429" s="64" t="e">
        <f t="shared" si="30"/>
        <v>#NUM!</v>
      </c>
      <c r="F429" s="65" t="e">
        <f t="shared" si="31"/>
        <v>#NUM!</v>
      </c>
      <c r="G429" s="65" t="e">
        <f t="shared" si="32"/>
        <v>#NUM!</v>
      </c>
      <c r="H429" s="65" t="e">
        <f t="shared" si="33"/>
        <v>#NUM!</v>
      </c>
      <c r="I429" s="65" t="e">
        <f t="shared" si="34"/>
        <v>#NUM!</v>
      </c>
      <c r="J429" s="65"/>
      <c r="K429" s="63">
        <v>0</v>
      </c>
    </row>
    <row r="430" spans="4:11" ht="17.100000000000001" customHeight="1" x14ac:dyDescent="0.2">
      <c r="D430" s="147" t="s">
        <v>189</v>
      </c>
      <c r="E430" s="64" t="e">
        <f t="shared" si="30"/>
        <v>#NUM!</v>
      </c>
      <c r="F430" s="65" t="e">
        <f t="shared" si="31"/>
        <v>#NUM!</v>
      </c>
      <c r="G430" s="65" t="e">
        <f t="shared" si="32"/>
        <v>#NUM!</v>
      </c>
      <c r="H430" s="65" t="e">
        <f t="shared" si="33"/>
        <v>#NUM!</v>
      </c>
      <c r="I430" s="65" t="e">
        <f t="shared" si="34"/>
        <v>#NUM!</v>
      </c>
      <c r="J430" s="65"/>
      <c r="K430" s="63">
        <v>0</v>
      </c>
    </row>
    <row r="431" spans="4:11" ht="17.100000000000001" customHeight="1" x14ac:dyDescent="0.2">
      <c r="D431" s="148">
        <v>421</v>
      </c>
      <c r="E431" s="64" t="e">
        <f t="shared" si="30"/>
        <v>#NUM!</v>
      </c>
      <c r="F431" s="65" t="e">
        <f t="shared" si="31"/>
        <v>#NUM!</v>
      </c>
      <c r="G431" s="65" t="e">
        <f t="shared" si="32"/>
        <v>#NUM!</v>
      </c>
      <c r="H431" s="65" t="e">
        <f t="shared" si="33"/>
        <v>#NUM!</v>
      </c>
      <c r="I431" s="65" t="e">
        <f t="shared" si="34"/>
        <v>#NUM!</v>
      </c>
      <c r="J431" s="65"/>
      <c r="K431" s="63">
        <v>0</v>
      </c>
    </row>
    <row r="432" spans="4:11" ht="17.100000000000001" customHeight="1" x14ac:dyDescent="0.2">
      <c r="D432" s="148">
        <v>422</v>
      </c>
      <c r="E432" s="64" t="e">
        <f t="shared" si="30"/>
        <v>#NUM!</v>
      </c>
      <c r="F432" s="65" t="e">
        <f t="shared" si="31"/>
        <v>#NUM!</v>
      </c>
      <c r="G432" s="65" t="e">
        <f t="shared" si="32"/>
        <v>#NUM!</v>
      </c>
      <c r="H432" s="65" t="e">
        <f t="shared" si="33"/>
        <v>#NUM!</v>
      </c>
      <c r="I432" s="65" t="e">
        <f t="shared" si="34"/>
        <v>#NUM!</v>
      </c>
      <c r="J432" s="65"/>
      <c r="K432" s="63">
        <v>0</v>
      </c>
    </row>
    <row r="433" spans="4:11" ht="17.100000000000001" customHeight="1" x14ac:dyDescent="0.2">
      <c r="D433" s="148">
        <v>423</v>
      </c>
      <c r="E433" s="64" t="e">
        <f t="shared" si="30"/>
        <v>#NUM!</v>
      </c>
      <c r="F433" s="65" t="e">
        <f t="shared" si="31"/>
        <v>#NUM!</v>
      </c>
      <c r="G433" s="65" t="e">
        <f t="shared" si="32"/>
        <v>#NUM!</v>
      </c>
      <c r="H433" s="65" t="e">
        <f t="shared" si="33"/>
        <v>#NUM!</v>
      </c>
      <c r="I433" s="65" t="e">
        <f t="shared" si="34"/>
        <v>#NUM!</v>
      </c>
      <c r="J433" s="65"/>
      <c r="K433" s="63">
        <v>0</v>
      </c>
    </row>
    <row r="434" spans="4:11" ht="17.100000000000001" customHeight="1" x14ac:dyDescent="0.2">
      <c r="D434" s="148">
        <v>424</v>
      </c>
      <c r="E434" s="64" t="e">
        <f t="shared" si="30"/>
        <v>#NUM!</v>
      </c>
      <c r="F434" s="65" t="e">
        <f t="shared" si="31"/>
        <v>#NUM!</v>
      </c>
      <c r="G434" s="65" t="e">
        <f t="shared" si="32"/>
        <v>#NUM!</v>
      </c>
      <c r="H434" s="65" t="e">
        <f t="shared" si="33"/>
        <v>#NUM!</v>
      </c>
      <c r="I434" s="65" t="e">
        <f t="shared" si="34"/>
        <v>#NUM!</v>
      </c>
      <c r="J434" s="65"/>
      <c r="K434" s="63">
        <v>0</v>
      </c>
    </row>
    <row r="435" spans="4:11" ht="17.100000000000001" customHeight="1" x14ac:dyDescent="0.2">
      <c r="D435" s="148">
        <v>425</v>
      </c>
      <c r="E435" s="64" t="e">
        <f t="shared" si="30"/>
        <v>#NUM!</v>
      </c>
      <c r="F435" s="65" t="e">
        <f t="shared" si="31"/>
        <v>#NUM!</v>
      </c>
      <c r="G435" s="65" t="e">
        <f t="shared" si="32"/>
        <v>#NUM!</v>
      </c>
      <c r="H435" s="65" t="e">
        <f t="shared" si="33"/>
        <v>#NUM!</v>
      </c>
      <c r="I435" s="65" t="e">
        <f t="shared" si="34"/>
        <v>#NUM!</v>
      </c>
      <c r="J435" s="65"/>
      <c r="K435" s="63">
        <v>0</v>
      </c>
    </row>
    <row r="436" spans="4:11" ht="17.100000000000001" customHeight="1" x14ac:dyDescent="0.2">
      <c r="D436" s="148">
        <v>426</v>
      </c>
      <c r="E436" s="64" t="e">
        <f t="shared" si="30"/>
        <v>#NUM!</v>
      </c>
      <c r="F436" s="65" t="e">
        <f t="shared" si="31"/>
        <v>#NUM!</v>
      </c>
      <c r="G436" s="65" t="e">
        <f t="shared" si="32"/>
        <v>#NUM!</v>
      </c>
      <c r="H436" s="65" t="e">
        <f t="shared" si="33"/>
        <v>#NUM!</v>
      </c>
      <c r="I436" s="65" t="e">
        <f t="shared" si="34"/>
        <v>#NUM!</v>
      </c>
      <c r="J436" s="65"/>
      <c r="K436" s="63">
        <v>0</v>
      </c>
    </row>
    <row r="437" spans="4:11" ht="17.100000000000001" customHeight="1" x14ac:dyDescent="0.2">
      <c r="D437" s="148">
        <v>427</v>
      </c>
      <c r="E437" s="64" t="e">
        <f t="shared" si="30"/>
        <v>#NUM!</v>
      </c>
      <c r="F437" s="65" t="e">
        <f t="shared" si="31"/>
        <v>#NUM!</v>
      </c>
      <c r="G437" s="65" t="e">
        <f t="shared" si="32"/>
        <v>#NUM!</v>
      </c>
      <c r="H437" s="65" t="e">
        <f t="shared" si="33"/>
        <v>#NUM!</v>
      </c>
      <c r="I437" s="65" t="e">
        <f t="shared" si="34"/>
        <v>#NUM!</v>
      </c>
      <c r="J437" s="65"/>
      <c r="K437" s="63">
        <v>0</v>
      </c>
    </row>
    <row r="438" spans="4:11" ht="17.100000000000001" customHeight="1" x14ac:dyDescent="0.2">
      <c r="D438" s="148">
        <v>428</v>
      </c>
      <c r="E438" s="64" t="e">
        <f t="shared" si="30"/>
        <v>#NUM!</v>
      </c>
      <c r="F438" s="65" t="e">
        <f t="shared" si="31"/>
        <v>#NUM!</v>
      </c>
      <c r="G438" s="65" t="e">
        <f t="shared" si="32"/>
        <v>#NUM!</v>
      </c>
      <c r="H438" s="65" t="e">
        <f t="shared" si="33"/>
        <v>#NUM!</v>
      </c>
      <c r="I438" s="65" t="e">
        <f t="shared" si="34"/>
        <v>#NUM!</v>
      </c>
      <c r="J438" s="65"/>
      <c r="K438" s="63">
        <v>0</v>
      </c>
    </row>
    <row r="439" spans="4:11" ht="17.100000000000001" customHeight="1" x14ac:dyDescent="0.2">
      <c r="D439" s="148">
        <v>429</v>
      </c>
      <c r="E439" s="64" t="e">
        <f t="shared" si="30"/>
        <v>#NUM!</v>
      </c>
      <c r="F439" s="65" t="e">
        <f t="shared" si="31"/>
        <v>#NUM!</v>
      </c>
      <c r="G439" s="65" t="e">
        <f t="shared" si="32"/>
        <v>#NUM!</v>
      </c>
      <c r="H439" s="65" t="e">
        <f t="shared" si="33"/>
        <v>#NUM!</v>
      </c>
      <c r="I439" s="65" t="e">
        <f t="shared" si="34"/>
        <v>#NUM!</v>
      </c>
      <c r="J439" s="65"/>
      <c r="K439" s="63">
        <v>0</v>
      </c>
    </row>
    <row r="440" spans="4:11" ht="17.100000000000001" customHeight="1" x14ac:dyDescent="0.2">
      <c r="D440" s="148">
        <v>430</v>
      </c>
      <c r="E440" s="64" t="e">
        <f t="shared" si="30"/>
        <v>#NUM!</v>
      </c>
      <c r="F440" s="65" t="e">
        <f t="shared" si="31"/>
        <v>#NUM!</v>
      </c>
      <c r="G440" s="65" t="e">
        <f t="shared" si="32"/>
        <v>#NUM!</v>
      </c>
      <c r="H440" s="65" t="e">
        <f t="shared" si="33"/>
        <v>#NUM!</v>
      </c>
      <c r="I440" s="65" t="e">
        <f t="shared" si="34"/>
        <v>#NUM!</v>
      </c>
      <c r="J440" s="65"/>
      <c r="K440" s="63">
        <v>0</v>
      </c>
    </row>
    <row r="441" spans="4:11" ht="17.100000000000001" customHeight="1" x14ac:dyDescent="0.2">
      <c r="D441" s="148">
        <v>431</v>
      </c>
      <c r="E441" s="64" t="e">
        <f t="shared" si="30"/>
        <v>#NUM!</v>
      </c>
      <c r="F441" s="65" t="e">
        <f t="shared" si="31"/>
        <v>#NUM!</v>
      </c>
      <c r="G441" s="65" t="e">
        <f t="shared" si="32"/>
        <v>#NUM!</v>
      </c>
      <c r="H441" s="65" t="e">
        <f t="shared" si="33"/>
        <v>#NUM!</v>
      </c>
      <c r="I441" s="65" t="e">
        <f t="shared" si="34"/>
        <v>#NUM!</v>
      </c>
      <c r="J441" s="65"/>
      <c r="K441" s="63">
        <v>0</v>
      </c>
    </row>
    <row r="442" spans="4:11" ht="17.100000000000001" customHeight="1" x14ac:dyDescent="0.2">
      <c r="D442" s="148">
        <v>432</v>
      </c>
      <c r="E442" s="64" t="e">
        <f t="shared" si="30"/>
        <v>#NUM!</v>
      </c>
      <c r="F442" s="65" t="e">
        <f t="shared" si="31"/>
        <v>#NUM!</v>
      </c>
      <c r="G442" s="65" t="e">
        <f t="shared" si="32"/>
        <v>#NUM!</v>
      </c>
      <c r="H442" s="65" t="e">
        <f t="shared" si="33"/>
        <v>#NUM!</v>
      </c>
      <c r="I442" s="65" t="e">
        <f t="shared" si="34"/>
        <v>#NUM!</v>
      </c>
      <c r="J442" s="65"/>
      <c r="K442" s="63">
        <v>0</v>
      </c>
    </row>
    <row r="443" spans="4:11" ht="17.100000000000001" customHeight="1" x14ac:dyDescent="0.2">
      <c r="D443" s="148">
        <v>433</v>
      </c>
      <c r="E443" s="64" t="e">
        <f t="shared" si="30"/>
        <v>#NUM!</v>
      </c>
      <c r="F443" s="65" t="e">
        <f t="shared" si="31"/>
        <v>#NUM!</v>
      </c>
      <c r="G443" s="65" t="e">
        <f t="shared" si="32"/>
        <v>#NUM!</v>
      </c>
      <c r="H443" s="65" t="e">
        <f t="shared" si="33"/>
        <v>#NUM!</v>
      </c>
      <c r="I443" s="65" t="e">
        <f t="shared" si="34"/>
        <v>#NUM!</v>
      </c>
      <c r="J443" s="65"/>
      <c r="K443" s="63">
        <v>0</v>
      </c>
    </row>
    <row r="444" spans="4:11" ht="17.100000000000001" customHeight="1" x14ac:dyDescent="0.2">
      <c r="D444" s="148">
        <v>434</v>
      </c>
      <c r="E444" s="64" t="e">
        <f t="shared" si="30"/>
        <v>#NUM!</v>
      </c>
      <c r="F444" s="65" t="e">
        <f t="shared" si="31"/>
        <v>#NUM!</v>
      </c>
      <c r="G444" s="65" t="e">
        <f t="shared" si="32"/>
        <v>#NUM!</v>
      </c>
      <c r="H444" s="65" t="e">
        <f t="shared" si="33"/>
        <v>#NUM!</v>
      </c>
      <c r="I444" s="65" t="e">
        <f t="shared" si="34"/>
        <v>#NUM!</v>
      </c>
      <c r="J444" s="65"/>
      <c r="K444" s="63">
        <v>0</v>
      </c>
    </row>
    <row r="445" spans="4:11" ht="17.100000000000001" customHeight="1" x14ac:dyDescent="0.2">
      <c r="D445" s="148">
        <v>435</v>
      </c>
      <c r="E445" s="64" t="e">
        <f t="shared" si="30"/>
        <v>#NUM!</v>
      </c>
      <c r="F445" s="65" t="e">
        <f t="shared" si="31"/>
        <v>#NUM!</v>
      </c>
      <c r="G445" s="65" t="e">
        <f t="shared" si="32"/>
        <v>#NUM!</v>
      </c>
      <c r="H445" s="65" t="e">
        <f t="shared" si="33"/>
        <v>#NUM!</v>
      </c>
      <c r="I445" s="65" t="e">
        <f t="shared" si="34"/>
        <v>#NUM!</v>
      </c>
      <c r="J445" s="65"/>
      <c r="K445" s="63">
        <v>0</v>
      </c>
    </row>
    <row r="446" spans="4:11" ht="17.100000000000001" customHeight="1" x14ac:dyDescent="0.2">
      <c r="D446" s="148">
        <v>436</v>
      </c>
      <c r="E446" s="64" t="e">
        <f t="shared" si="30"/>
        <v>#NUM!</v>
      </c>
      <c r="F446" s="65" t="e">
        <f t="shared" si="31"/>
        <v>#NUM!</v>
      </c>
      <c r="G446" s="65" t="e">
        <f t="shared" si="32"/>
        <v>#NUM!</v>
      </c>
      <c r="H446" s="65" t="e">
        <f t="shared" si="33"/>
        <v>#NUM!</v>
      </c>
      <c r="I446" s="65" t="e">
        <f t="shared" si="34"/>
        <v>#NUM!</v>
      </c>
      <c r="J446" s="65"/>
      <c r="K446" s="63">
        <v>0</v>
      </c>
    </row>
    <row r="447" spans="4:11" ht="17.100000000000001" customHeight="1" x14ac:dyDescent="0.2">
      <c r="D447" s="148">
        <v>437</v>
      </c>
      <c r="E447" s="64" t="e">
        <f t="shared" si="30"/>
        <v>#NUM!</v>
      </c>
      <c r="F447" s="65" t="e">
        <f t="shared" si="31"/>
        <v>#NUM!</v>
      </c>
      <c r="G447" s="65" t="e">
        <f t="shared" si="32"/>
        <v>#NUM!</v>
      </c>
      <c r="H447" s="65" t="e">
        <f t="shared" si="33"/>
        <v>#NUM!</v>
      </c>
      <c r="I447" s="65" t="e">
        <f t="shared" si="34"/>
        <v>#NUM!</v>
      </c>
      <c r="J447" s="65"/>
      <c r="K447" s="63">
        <v>0</v>
      </c>
    </row>
    <row r="448" spans="4:11" ht="17.100000000000001" customHeight="1" x14ac:dyDescent="0.2">
      <c r="D448" s="148">
        <v>438</v>
      </c>
      <c r="E448" s="64" t="e">
        <f t="shared" si="30"/>
        <v>#NUM!</v>
      </c>
      <c r="F448" s="65" t="e">
        <f t="shared" si="31"/>
        <v>#NUM!</v>
      </c>
      <c r="G448" s="65" t="e">
        <f t="shared" si="32"/>
        <v>#NUM!</v>
      </c>
      <c r="H448" s="65" t="e">
        <f t="shared" si="33"/>
        <v>#NUM!</v>
      </c>
      <c r="I448" s="65" t="e">
        <f t="shared" si="34"/>
        <v>#NUM!</v>
      </c>
      <c r="J448" s="65"/>
      <c r="K448" s="63">
        <v>0</v>
      </c>
    </row>
    <row r="449" spans="4:11" ht="17.100000000000001" customHeight="1" x14ac:dyDescent="0.2">
      <c r="D449" s="148">
        <v>439</v>
      </c>
      <c r="E449" s="64" t="e">
        <f t="shared" si="30"/>
        <v>#NUM!</v>
      </c>
      <c r="F449" s="65" t="e">
        <f t="shared" si="31"/>
        <v>#NUM!</v>
      </c>
      <c r="G449" s="65" t="e">
        <f t="shared" si="32"/>
        <v>#NUM!</v>
      </c>
      <c r="H449" s="65" t="e">
        <f t="shared" si="33"/>
        <v>#NUM!</v>
      </c>
      <c r="I449" s="65" t="e">
        <f t="shared" si="34"/>
        <v>#NUM!</v>
      </c>
      <c r="J449" s="65"/>
      <c r="K449" s="63">
        <v>0</v>
      </c>
    </row>
    <row r="450" spans="4:11" ht="17.100000000000001" customHeight="1" x14ac:dyDescent="0.2">
      <c r="D450" s="148">
        <v>440</v>
      </c>
      <c r="E450" s="64" t="e">
        <f t="shared" si="30"/>
        <v>#NUM!</v>
      </c>
      <c r="F450" s="65" t="e">
        <f t="shared" si="31"/>
        <v>#NUM!</v>
      </c>
      <c r="G450" s="65" t="e">
        <f t="shared" si="32"/>
        <v>#NUM!</v>
      </c>
      <c r="H450" s="65" t="e">
        <f t="shared" si="33"/>
        <v>#NUM!</v>
      </c>
      <c r="I450" s="65" t="e">
        <f t="shared" si="34"/>
        <v>#NUM!</v>
      </c>
      <c r="J450" s="65"/>
      <c r="K450" s="63">
        <v>0</v>
      </c>
    </row>
    <row r="451" spans="4:11" ht="17.100000000000001" customHeight="1" x14ac:dyDescent="0.2">
      <c r="D451" s="148">
        <v>441</v>
      </c>
      <c r="E451" s="64" t="e">
        <f t="shared" si="30"/>
        <v>#NUM!</v>
      </c>
      <c r="F451" s="65" t="e">
        <f t="shared" si="31"/>
        <v>#NUM!</v>
      </c>
      <c r="G451" s="65" t="e">
        <f t="shared" si="32"/>
        <v>#NUM!</v>
      </c>
      <c r="H451" s="65" t="e">
        <f t="shared" si="33"/>
        <v>#NUM!</v>
      </c>
      <c r="I451" s="65" t="e">
        <f t="shared" si="34"/>
        <v>#NUM!</v>
      </c>
      <c r="J451" s="65"/>
      <c r="K451" s="63">
        <v>0</v>
      </c>
    </row>
    <row r="452" spans="4:11" ht="17.100000000000001" customHeight="1" x14ac:dyDescent="0.2">
      <c r="D452" s="148">
        <v>442</v>
      </c>
      <c r="E452" s="64" t="e">
        <f t="shared" si="30"/>
        <v>#NUM!</v>
      </c>
      <c r="F452" s="65" t="e">
        <f t="shared" si="31"/>
        <v>#NUM!</v>
      </c>
      <c r="G452" s="65" t="e">
        <f t="shared" si="32"/>
        <v>#NUM!</v>
      </c>
      <c r="H452" s="65" t="e">
        <f t="shared" si="33"/>
        <v>#NUM!</v>
      </c>
      <c r="I452" s="65" t="e">
        <f t="shared" si="34"/>
        <v>#NUM!</v>
      </c>
      <c r="J452" s="65"/>
      <c r="K452" s="63">
        <v>0</v>
      </c>
    </row>
    <row r="453" spans="4:11" ht="17.100000000000001" customHeight="1" x14ac:dyDescent="0.2">
      <c r="D453" s="148">
        <v>443</v>
      </c>
      <c r="E453" s="64" t="e">
        <f t="shared" si="30"/>
        <v>#NUM!</v>
      </c>
      <c r="F453" s="65" t="e">
        <f t="shared" si="31"/>
        <v>#NUM!</v>
      </c>
      <c r="G453" s="65" t="e">
        <f t="shared" si="32"/>
        <v>#NUM!</v>
      </c>
      <c r="H453" s="65" t="e">
        <f t="shared" si="33"/>
        <v>#NUM!</v>
      </c>
      <c r="I453" s="65" t="e">
        <f t="shared" si="34"/>
        <v>#NUM!</v>
      </c>
      <c r="J453" s="65"/>
      <c r="K453" s="63">
        <v>0</v>
      </c>
    </row>
    <row r="454" spans="4:11" ht="17.100000000000001" customHeight="1" x14ac:dyDescent="0.2">
      <c r="D454" s="148">
        <v>444</v>
      </c>
      <c r="E454" s="64" t="e">
        <f t="shared" si="30"/>
        <v>#NUM!</v>
      </c>
      <c r="F454" s="65" t="e">
        <f t="shared" si="31"/>
        <v>#NUM!</v>
      </c>
      <c r="G454" s="65" t="e">
        <f t="shared" si="32"/>
        <v>#NUM!</v>
      </c>
      <c r="H454" s="65" t="e">
        <f t="shared" si="33"/>
        <v>#NUM!</v>
      </c>
      <c r="I454" s="65" t="e">
        <f t="shared" si="34"/>
        <v>#NUM!</v>
      </c>
      <c r="J454" s="65"/>
      <c r="K454" s="63">
        <v>0</v>
      </c>
    </row>
    <row r="455" spans="4:11" ht="17.100000000000001" customHeight="1" x14ac:dyDescent="0.2">
      <c r="D455" s="148">
        <v>445</v>
      </c>
      <c r="E455" s="64" t="e">
        <f t="shared" si="30"/>
        <v>#NUM!</v>
      </c>
      <c r="F455" s="65" t="e">
        <f t="shared" si="31"/>
        <v>#NUM!</v>
      </c>
      <c r="G455" s="65" t="e">
        <f t="shared" si="32"/>
        <v>#NUM!</v>
      </c>
      <c r="H455" s="65" t="e">
        <f t="shared" si="33"/>
        <v>#NUM!</v>
      </c>
      <c r="I455" s="65" t="e">
        <f t="shared" si="34"/>
        <v>#NUM!</v>
      </c>
      <c r="J455" s="65"/>
      <c r="K455" s="63">
        <v>0</v>
      </c>
    </row>
    <row r="456" spans="4:11" ht="17.100000000000001" customHeight="1" x14ac:dyDescent="0.2">
      <c r="D456" s="148">
        <v>446</v>
      </c>
      <c r="E456" s="64" t="e">
        <f t="shared" si="30"/>
        <v>#NUM!</v>
      </c>
      <c r="F456" s="65" t="e">
        <f t="shared" si="31"/>
        <v>#NUM!</v>
      </c>
      <c r="G456" s="65" t="e">
        <f t="shared" si="32"/>
        <v>#NUM!</v>
      </c>
      <c r="H456" s="65" t="e">
        <f t="shared" si="33"/>
        <v>#NUM!</v>
      </c>
      <c r="I456" s="65" t="e">
        <f t="shared" si="34"/>
        <v>#NUM!</v>
      </c>
      <c r="J456" s="65"/>
      <c r="K456" s="63">
        <v>0</v>
      </c>
    </row>
    <row r="457" spans="4:11" ht="17.100000000000001" customHeight="1" x14ac:dyDescent="0.2">
      <c r="D457" s="148">
        <v>447</v>
      </c>
      <c r="E457" s="64" t="e">
        <f t="shared" si="30"/>
        <v>#NUM!</v>
      </c>
      <c r="F457" s="65" t="e">
        <f t="shared" si="31"/>
        <v>#NUM!</v>
      </c>
      <c r="G457" s="65" t="e">
        <f t="shared" si="32"/>
        <v>#NUM!</v>
      </c>
      <c r="H457" s="65" t="e">
        <f t="shared" si="33"/>
        <v>#NUM!</v>
      </c>
      <c r="I457" s="65" t="e">
        <f t="shared" si="34"/>
        <v>#NUM!</v>
      </c>
      <c r="J457" s="65"/>
      <c r="K457" s="63">
        <v>0</v>
      </c>
    </row>
    <row r="458" spans="4:11" ht="17.100000000000001" customHeight="1" x14ac:dyDescent="0.2">
      <c r="D458" s="148">
        <v>448</v>
      </c>
      <c r="E458" s="64" t="e">
        <f t="shared" si="30"/>
        <v>#NUM!</v>
      </c>
      <c r="F458" s="65" t="e">
        <f t="shared" si="31"/>
        <v>#NUM!</v>
      </c>
      <c r="G458" s="65" t="e">
        <f t="shared" si="32"/>
        <v>#NUM!</v>
      </c>
      <c r="H458" s="65" t="e">
        <f t="shared" si="33"/>
        <v>#NUM!</v>
      </c>
      <c r="I458" s="65" t="e">
        <f t="shared" si="34"/>
        <v>#NUM!</v>
      </c>
      <c r="J458" s="65"/>
      <c r="K458" s="63">
        <v>0</v>
      </c>
    </row>
    <row r="459" spans="4:11" ht="17.100000000000001" customHeight="1" x14ac:dyDescent="0.2">
      <c r="D459" s="148">
        <v>449</v>
      </c>
      <c r="E459" s="64" t="e">
        <f t="shared" si="30"/>
        <v>#NUM!</v>
      </c>
      <c r="F459" s="65" t="e">
        <f t="shared" si="31"/>
        <v>#NUM!</v>
      </c>
      <c r="G459" s="65" t="e">
        <f t="shared" si="32"/>
        <v>#NUM!</v>
      </c>
      <c r="H459" s="65" t="e">
        <f t="shared" si="33"/>
        <v>#NUM!</v>
      </c>
      <c r="I459" s="65" t="e">
        <f t="shared" si="34"/>
        <v>#NUM!</v>
      </c>
      <c r="J459" s="65"/>
      <c r="K459" s="63">
        <v>0</v>
      </c>
    </row>
    <row r="460" spans="4:11" ht="17.100000000000001" customHeight="1" x14ac:dyDescent="0.2">
      <c r="D460" s="148">
        <v>450</v>
      </c>
      <c r="E460" s="64" t="e">
        <f t="shared" si="30"/>
        <v>#NUM!</v>
      </c>
      <c r="F460" s="65" t="e">
        <f t="shared" si="31"/>
        <v>#NUM!</v>
      </c>
      <c r="G460" s="65" t="e">
        <f t="shared" si="32"/>
        <v>#NUM!</v>
      </c>
      <c r="H460" s="65" t="e">
        <f t="shared" si="33"/>
        <v>#NUM!</v>
      </c>
      <c r="I460" s="65" t="e">
        <f t="shared" si="34"/>
        <v>#NUM!</v>
      </c>
      <c r="J460" s="65"/>
      <c r="K460" s="63">
        <v>0</v>
      </c>
    </row>
    <row r="461" spans="4:11" ht="17.100000000000001" customHeight="1" x14ac:dyDescent="0.2">
      <c r="D461" s="148">
        <v>451</v>
      </c>
      <c r="E461" s="64" t="e">
        <f t="shared" ref="E461:E490" si="35">IF(G460&lt;=0.001,0,SUM($C$16-F461))</f>
        <v>#NUM!</v>
      </c>
      <c r="F461" s="65" t="e">
        <f t="shared" ref="F461:F490" si="36">SUM(G460*$C$9/12)</f>
        <v>#NUM!</v>
      </c>
      <c r="G461" s="65" t="e">
        <f t="shared" ref="G461:G490" si="37">IF(SUM(G460-E461-$C$13-K461)&lt;=0.001,0,SUM(G460-E461-$C$13-K461))</f>
        <v>#NUM!</v>
      </c>
      <c r="H461" s="65" t="e">
        <f t="shared" ref="H461:H490" si="38">IF($G460&lt;=0.001,0,SUM(E461,H460,$C$13))</f>
        <v>#NUM!</v>
      </c>
      <c r="I461" s="65" t="e">
        <f t="shared" ref="I461:I490" si="39">IF($G460&lt;=0.001,0,SUM(F461,I460))</f>
        <v>#NUM!</v>
      </c>
      <c r="J461" s="65"/>
      <c r="K461" s="63">
        <v>0</v>
      </c>
    </row>
    <row r="462" spans="4:11" ht="17.100000000000001" customHeight="1" x14ac:dyDescent="0.2">
      <c r="D462" s="148">
        <v>452</v>
      </c>
      <c r="E462" s="64" t="e">
        <f t="shared" si="35"/>
        <v>#NUM!</v>
      </c>
      <c r="F462" s="65" t="e">
        <f t="shared" si="36"/>
        <v>#NUM!</v>
      </c>
      <c r="G462" s="65" t="e">
        <f t="shared" si="37"/>
        <v>#NUM!</v>
      </c>
      <c r="H462" s="65" t="e">
        <f t="shared" si="38"/>
        <v>#NUM!</v>
      </c>
      <c r="I462" s="65" t="e">
        <f t="shared" si="39"/>
        <v>#NUM!</v>
      </c>
      <c r="J462" s="65"/>
      <c r="K462" s="63">
        <v>0</v>
      </c>
    </row>
    <row r="463" spans="4:11" ht="17.100000000000001" customHeight="1" x14ac:dyDescent="0.2">
      <c r="D463" s="148">
        <v>453</v>
      </c>
      <c r="E463" s="64" t="e">
        <f t="shared" si="35"/>
        <v>#NUM!</v>
      </c>
      <c r="F463" s="65" t="e">
        <f t="shared" si="36"/>
        <v>#NUM!</v>
      </c>
      <c r="G463" s="65" t="e">
        <f t="shared" si="37"/>
        <v>#NUM!</v>
      </c>
      <c r="H463" s="65" t="e">
        <f t="shared" si="38"/>
        <v>#NUM!</v>
      </c>
      <c r="I463" s="65" t="e">
        <f t="shared" si="39"/>
        <v>#NUM!</v>
      </c>
      <c r="J463" s="65"/>
      <c r="K463" s="63">
        <v>0</v>
      </c>
    </row>
    <row r="464" spans="4:11" ht="17.100000000000001" customHeight="1" x14ac:dyDescent="0.2">
      <c r="D464" s="148">
        <v>454</v>
      </c>
      <c r="E464" s="64" t="e">
        <f t="shared" si="35"/>
        <v>#NUM!</v>
      </c>
      <c r="F464" s="65" t="e">
        <f t="shared" si="36"/>
        <v>#NUM!</v>
      </c>
      <c r="G464" s="65" t="e">
        <f t="shared" si="37"/>
        <v>#NUM!</v>
      </c>
      <c r="H464" s="65" t="e">
        <f t="shared" si="38"/>
        <v>#NUM!</v>
      </c>
      <c r="I464" s="65" t="e">
        <f t="shared" si="39"/>
        <v>#NUM!</v>
      </c>
      <c r="J464" s="65"/>
      <c r="K464" s="63">
        <v>0</v>
      </c>
    </row>
    <row r="465" spans="4:11" ht="17.100000000000001" customHeight="1" x14ac:dyDescent="0.2">
      <c r="D465" s="148">
        <v>455</v>
      </c>
      <c r="E465" s="64" t="e">
        <f t="shared" si="35"/>
        <v>#NUM!</v>
      </c>
      <c r="F465" s="65" t="e">
        <f t="shared" si="36"/>
        <v>#NUM!</v>
      </c>
      <c r="G465" s="65" t="e">
        <f t="shared" si="37"/>
        <v>#NUM!</v>
      </c>
      <c r="H465" s="65" t="e">
        <f t="shared" si="38"/>
        <v>#NUM!</v>
      </c>
      <c r="I465" s="65" t="e">
        <f t="shared" si="39"/>
        <v>#NUM!</v>
      </c>
      <c r="J465" s="65"/>
      <c r="K465" s="63">
        <v>0</v>
      </c>
    </row>
    <row r="466" spans="4:11" ht="17.100000000000001" customHeight="1" x14ac:dyDescent="0.2">
      <c r="D466" s="148">
        <v>456</v>
      </c>
      <c r="E466" s="64" t="e">
        <f t="shared" si="35"/>
        <v>#NUM!</v>
      </c>
      <c r="F466" s="65" t="e">
        <f t="shared" si="36"/>
        <v>#NUM!</v>
      </c>
      <c r="G466" s="65" t="e">
        <f t="shared" si="37"/>
        <v>#NUM!</v>
      </c>
      <c r="H466" s="65" t="e">
        <f t="shared" si="38"/>
        <v>#NUM!</v>
      </c>
      <c r="I466" s="65" t="e">
        <f t="shared" si="39"/>
        <v>#NUM!</v>
      </c>
      <c r="J466" s="65"/>
      <c r="K466" s="63">
        <v>0</v>
      </c>
    </row>
    <row r="467" spans="4:11" ht="17.100000000000001" customHeight="1" x14ac:dyDescent="0.2">
      <c r="D467" s="148">
        <v>457</v>
      </c>
      <c r="E467" s="64" t="e">
        <f t="shared" si="35"/>
        <v>#NUM!</v>
      </c>
      <c r="F467" s="65" t="e">
        <f t="shared" si="36"/>
        <v>#NUM!</v>
      </c>
      <c r="G467" s="65" t="e">
        <f t="shared" si="37"/>
        <v>#NUM!</v>
      </c>
      <c r="H467" s="65" t="e">
        <f t="shared" si="38"/>
        <v>#NUM!</v>
      </c>
      <c r="I467" s="65" t="e">
        <f t="shared" si="39"/>
        <v>#NUM!</v>
      </c>
      <c r="J467" s="65"/>
      <c r="K467" s="63">
        <v>0</v>
      </c>
    </row>
    <row r="468" spans="4:11" ht="17.100000000000001" customHeight="1" x14ac:dyDescent="0.2">
      <c r="D468" s="148">
        <v>458</v>
      </c>
      <c r="E468" s="64" t="e">
        <f t="shared" si="35"/>
        <v>#NUM!</v>
      </c>
      <c r="F468" s="65" t="e">
        <f t="shared" si="36"/>
        <v>#NUM!</v>
      </c>
      <c r="G468" s="65" t="e">
        <f t="shared" si="37"/>
        <v>#NUM!</v>
      </c>
      <c r="H468" s="65" t="e">
        <f t="shared" si="38"/>
        <v>#NUM!</v>
      </c>
      <c r="I468" s="65" t="e">
        <f t="shared" si="39"/>
        <v>#NUM!</v>
      </c>
      <c r="J468" s="65"/>
      <c r="K468" s="63">
        <v>0</v>
      </c>
    </row>
    <row r="469" spans="4:11" ht="17.100000000000001" customHeight="1" x14ac:dyDescent="0.2">
      <c r="D469" s="148">
        <v>459</v>
      </c>
      <c r="E469" s="64" t="e">
        <f t="shared" si="35"/>
        <v>#NUM!</v>
      </c>
      <c r="F469" s="65" t="e">
        <f t="shared" si="36"/>
        <v>#NUM!</v>
      </c>
      <c r="G469" s="65" t="e">
        <f t="shared" si="37"/>
        <v>#NUM!</v>
      </c>
      <c r="H469" s="65" t="e">
        <f t="shared" si="38"/>
        <v>#NUM!</v>
      </c>
      <c r="I469" s="65" t="e">
        <f t="shared" si="39"/>
        <v>#NUM!</v>
      </c>
      <c r="J469" s="65"/>
      <c r="K469" s="63">
        <v>0</v>
      </c>
    </row>
    <row r="470" spans="4:11" ht="17.100000000000001" customHeight="1" x14ac:dyDescent="0.2">
      <c r="D470" s="148">
        <v>460</v>
      </c>
      <c r="E470" s="64" t="e">
        <f t="shared" si="35"/>
        <v>#NUM!</v>
      </c>
      <c r="F470" s="65" t="e">
        <f t="shared" si="36"/>
        <v>#NUM!</v>
      </c>
      <c r="G470" s="65" t="e">
        <f t="shared" si="37"/>
        <v>#NUM!</v>
      </c>
      <c r="H470" s="65" t="e">
        <f t="shared" si="38"/>
        <v>#NUM!</v>
      </c>
      <c r="I470" s="65" t="e">
        <f t="shared" si="39"/>
        <v>#NUM!</v>
      </c>
      <c r="J470" s="65"/>
      <c r="K470" s="63">
        <v>0</v>
      </c>
    </row>
    <row r="471" spans="4:11" ht="17.100000000000001" customHeight="1" x14ac:dyDescent="0.2">
      <c r="D471" s="148">
        <v>461</v>
      </c>
      <c r="E471" s="64" t="e">
        <f t="shared" si="35"/>
        <v>#NUM!</v>
      </c>
      <c r="F471" s="65" t="e">
        <f t="shared" si="36"/>
        <v>#NUM!</v>
      </c>
      <c r="G471" s="65" t="e">
        <f t="shared" si="37"/>
        <v>#NUM!</v>
      </c>
      <c r="H471" s="65" t="e">
        <f t="shared" si="38"/>
        <v>#NUM!</v>
      </c>
      <c r="I471" s="65" t="e">
        <f t="shared" si="39"/>
        <v>#NUM!</v>
      </c>
      <c r="J471" s="65"/>
      <c r="K471" s="63">
        <v>0</v>
      </c>
    </row>
    <row r="472" spans="4:11" ht="17.100000000000001" customHeight="1" x14ac:dyDescent="0.2">
      <c r="D472" s="148">
        <v>462</v>
      </c>
      <c r="E472" s="64" t="e">
        <f t="shared" si="35"/>
        <v>#NUM!</v>
      </c>
      <c r="F472" s="65" t="e">
        <f t="shared" si="36"/>
        <v>#NUM!</v>
      </c>
      <c r="G472" s="65" t="e">
        <f t="shared" si="37"/>
        <v>#NUM!</v>
      </c>
      <c r="H472" s="65" t="e">
        <f t="shared" si="38"/>
        <v>#NUM!</v>
      </c>
      <c r="I472" s="65" t="e">
        <f t="shared" si="39"/>
        <v>#NUM!</v>
      </c>
      <c r="J472" s="65"/>
      <c r="K472" s="63">
        <v>0</v>
      </c>
    </row>
    <row r="473" spans="4:11" ht="17.100000000000001" customHeight="1" x14ac:dyDescent="0.2">
      <c r="D473" s="148">
        <v>463</v>
      </c>
      <c r="E473" s="64" t="e">
        <f t="shared" si="35"/>
        <v>#NUM!</v>
      </c>
      <c r="F473" s="65" t="e">
        <f t="shared" si="36"/>
        <v>#NUM!</v>
      </c>
      <c r="G473" s="65" t="e">
        <f t="shared" si="37"/>
        <v>#NUM!</v>
      </c>
      <c r="H473" s="65" t="e">
        <f t="shared" si="38"/>
        <v>#NUM!</v>
      </c>
      <c r="I473" s="65" t="e">
        <f t="shared" si="39"/>
        <v>#NUM!</v>
      </c>
      <c r="J473" s="65"/>
      <c r="K473" s="63">
        <v>0</v>
      </c>
    </row>
    <row r="474" spans="4:11" ht="17.100000000000001" customHeight="1" x14ac:dyDescent="0.2">
      <c r="D474" s="148">
        <v>464</v>
      </c>
      <c r="E474" s="64" t="e">
        <f t="shared" si="35"/>
        <v>#NUM!</v>
      </c>
      <c r="F474" s="65" t="e">
        <f t="shared" si="36"/>
        <v>#NUM!</v>
      </c>
      <c r="G474" s="65" t="e">
        <f t="shared" si="37"/>
        <v>#NUM!</v>
      </c>
      <c r="H474" s="65" t="e">
        <f t="shared" si="38"/>
        <v>#NUM!</v>
      </c>
      <c r="I474" s="65" t="e">
        <f t="shared" si="39"/>
        <v>#NUM!</v>
      </c>
      <c r="J474" s="65"/>
      <c r="K474" s="63">
        <v>0</v>
      </c>
    </row>
    <row r="475" spans="4:11" ht="17.100000000000001" customHeight="1" x14ac:dyDescent="0.2">
      <c r="D475" s="148">
        <v>465</v>
      </c>
      <c r="E475" s="64" t="e">
        <f t="shared" si="35"/>
        <v>#NUM!</v>
      </c>
      <c r="F475" s="65" t="e">
        <f t="shared" si="36"/>
        <v>#NUM!</v>
      </c>
      <c r="G475" s="65" t="e">
        <f t="shared" si="37"/>
        <v>#NUM!</v>
      </c>
      <c r="H475" s="65" t="e">
        <f t="shared" si="38"/>
        <v>#NUM!</v>
      </c>
      <c r="I475" s="65" t="e">
        <f t="shared" si="39"/>
        <v>#NUM!</v>
      </c>
      <c r="J475" s="65"/>
      <c r="K475" s="63">
        <v>0</v>
      </c>
    </row>
    <row r="476" spans="4:11" ht="17.100000000000001" customHeight="1" x14ac:dyDescent="0.2">
      <c r="D476" s="148">
        <v>466</v>
      </c>
      <c r="E476" s="64" t="e">
        <f t="shared" si="35"/>
        <v>#NUM!</v>
      </c>
      <c r="F476" s="65" t="e">
        <f t="shared" si="36"/>
        <v>#NUM!</v>
      </c>
      <c r="G476" s="65" t="e">
        <f t="shared" si="37"/>
        <v>#NUM!</v>
      </c>
      <c r="H476" s="65" t="e">
        <f t="shared" si="38"/>
        <v>#NUM!</v>
      </c>
      <c r="I476" s="65" t="e">
        <f t="shared" si="39"/>
        <v>#NUM!</v>
      </c>
      <c r="J476" s="65"/>
      <c r="K476" s="63">
        <v>0</v>
      </c>
    </row>
    <row r="477" spans="4:11" ht="17.100000000000001" customHeight="1" x14ac:dyDescent="0.2">
      <c r="D477" s="148">
        <v>467</v>
      </c>
      <c r="E477" s="64" t="e">
        <f t="shared" si="35"/>
        <v>#NUM!</v>
      </c>
      <c r="F477" s="65" t="e">
        <f t="shared" si="36"/>
        <v>#NUM!</v>
      </c>
      <c r="G477" s="65" t="e">
        <f t="shared" si="37"/>
        <v>#NUM!</v>
      </c>
      <c r="H477" s="65" t="e">
        <f t="shared" si="38"/>
        <v>#NUM!</v>
      </c>
      <c r="I477" s="65" t="e">
        <f t="shared" si="39"/>
        <v>#NUM!</v>
      </c>
      <c r="J477" s="65"/>
      <c r="K477" s="63">
        <v>0</v>
      </c>
    </row>
    <row r="478" spans="4:11" ht="17.100000000000001" customHeight="1" x14ac:dyDescent="0.2">
      <c r="D478" s="148">
        <v>468</v>
      </c>
      <c r="E478" s="64" t="e">
        <f t="shared" si="35"/>
        <v>#NUM!</v>
      </c>
      <c r="F478" s="65" t="e">
        <f t="shared" si="36"/>
        <v>#NUM!</v>
      </c>
      <c r="G478" s="65" t="e">
        <f t="shared" si="37"/>
        <v>#NUM!</v>
      </c>
      <c r="H478" s="65" t="e">
        <f t="shared" si="38"/>
        <v>#NUM!</v>
      </c>
      <c r="I478" s="65" t="e">
        <f t="shared" si="39"/>
        <v>#NUM!</v>
      </c>
      <c r="J478" s="65"/>
      <c r="K478" s="63">
        <v>0</v>
      </c>
    </row>
    <row r="479" spans="4:11" ht="17.100000000000001" customHeight="1" x14ac:dyDescent="0.2">
      <c r="D479" s="148">
        <v>469</v>
      </c>
      <c r="E479" s="64" t="e">
        <f t="shared" si="35"/>
        <v>#NUM!</v>
      </c>
      <c r="F479" s="65" t="e">
        <f t="shared" si="36"/>
        <v>#NUM!</v>
      </c>
      <c r="G479" s="65" t="e">
        <f t="shared" si="37"/>
        <v>#NUM!</v>
      </c>
      <c r="H479" s="65" t="e">
        <f t="shared" si="38"/>
        <v>#NUM!</v>
      </c>
      <c r="I479" s="65" t="e">
        <f t="shared" si="39"/>
        <v>#NUM!</v>
      </c>
      <c r="J479" s="65"/>
      <c r="K479" s="63">
        <v>0</v>
      </c>
    </row>
    <row r="480" spans="4:11" ht="17.100000000000001" customHeight="1" x14ac:dyDescent="0.2">
      <c r="D480" s="148">
        <v>470</v>
      </c>
      <c r="E480" s="64" t="e">
        <f t="shared" si="35"/>
        <v>#NUM!</v>
      </c>
      <c r="F480" s="65" t="e">
        <f t="shared" si="36"/>
        <v>#NUM!</v>
      </c>
      <c r="G480" s="65" t="e">
        <f t="shared" si="37"/>
        <v>#NUM!</v>
      </c>
      <c r="H480" s="65" t="e">
        <f t="shared" si="38"/>
        <v>#NUM!</v>
      </c>
      <c r="I480" s="65" t="e">
        <f t="shared" si="39"/>
        <v>#NUM!</v>
      </c>
      <c r="J480" s="65"/>
      <c r="K480" s="63">
        <v>0</v>
      </c>
    </row>
    <row r="481" spans="4:11" ht="17.100000000000001" customHeight="1" x14ac:dyDescent="0.2">
      <c r="D481" s="148">
        <v>471</v>
      </c>
      <c r="E481" s="64" t="e">
        <f t="shared" si="35"/>
        <v>#NUM!</v>
      </c>
      <c r="F481" s="65" t="e">
        <f t="shared" si="36"/>
        <v>#NUM!</v>
      </c>
      <c r="G481" s="65" t="e">
        <f t="shared" si="37"/>
        <v>#NUM!</v>
      </c>
      <c r="H481" s="65" t="e">
        <f t="shared" si="38"/>
        <v>#NUM!</v>
      </c>
      <c r="I481" s="65" t="e">
        <f t="shared" si="39"/>
        <v>#NUM!</v>
      </c>
      <c r="J481" s="65"/>
      <c r="K481" s="63">
        <v>0</v>
      </c>
    </row>
    <row r="482" spans="4:11" ht="17.100000000000001" customHeight="1" x14ac:dyDescent="0.2">
      <c r="D482" s="148">
        <v>472</v>
      </c>
      <c r="E482" s="64" t="e">
        <f t="shared" si="35"/>
        <v>#NUM!</v>
      </c>
      <c r="F482" s="65" t="e">
        <f t="shared" si="36"/>
        <v>#NUM!</v>
      </c>
      <c r="G482" s="65" t="e">
        <f t="shared" si="37"/>
        <v>#NUM!</v>
      </c>
      <c r="H482" s="65" t="e">
        <f t="shared" si="38"/>
        <v>#NUM!</v>
      </c>
      <c r="I482" s="65" t="e">
        <f t="shared" si="39"/>
        <v>#NUM!</v>
      </c>
      <c r="J482" s="65"/>
      <c r="K482" s="63">
        <v>0</v>
      </c>
    </row>
    <row r="483" spans="4:11" ht="17.100000000000001" customHeight="1" x14ac:dyDescent="0.2">
      <c r="D483" s="148">
        <v>473</v>
      </c>
      <c r="E483" s="64" t="e">
        <f t="shared" si="35"/>
        <v>#NUM!</v>
      </c>
      <c r="F483" s="65" t="e">
        <f t="shared" si="36"/>
        <v>#NUM!</v>
      </c>
      <c r="G483" s="65" t="e">
        <f t="shared" si="37"/>
        <v>#NUM!</v>
      </c>
      <c r="H483" s="65" t="e">
        <f t="shared" si="38"/>
        <v>#NUM!</v>
      </c>
      <c r="I483" s="65" t="e">
        <f t="shared" si="39"/>
        <v>#NUM!</v>
      </c>
      <c r="J483" s="65"/>
      <c r="K483" s="63">
        <v>0</v>
      </c>
    </row>
    <row r="484" spans="4:11" ht="17.100000000000001" customHeight="1" x14ac:dyDescent="0.2">
      <c r="D484" s="148">
        <v>474</v>
      </c>
      <c r="E484" s="64" t="e">
        <f t="shared" si="35"/>
        <v>#NUM!</v>
      </c>
      <c r="F484" s="65" t="e">
        <f t="shared" si="36"/>
        <v>#NUM!</v>
      </c>
      <c r="G484" s="65" t="e">
        <f t="shared" si="37"/>
        <v>#NUM!</v>
      </c>
      <c r="H484" s="65" t="e">
        <f t="shared" si="38"/>
        <v>#NUM!</v>
      </c>
      <c r="I484" s="65" t="e">
        <f t="shared" si="39"/>
        <v>#NUM!</v>
      </c>
      <c r="J484" s="65"/>
      <c r="K484" s="63">
        <v>0</v>
      </c>
    </row>
    <row r="485" spans="4:11" ht="17.100000000000001" customHeight="1" x14ac:dyDescent="0.2">
      <c r="D485" s="148">
        <v>475</v>
      </c>
      <c r="E485" s="64" t="e">
        <f t="shared" si="35"/>
        <v>#NUM!</v>
      </c>
      <c r="F485" s="65" t="e">
        <f t="shared" si="36"/>
        <v>#NUM!</v>
      </c>
      <c r="G485" s="65" t="e">
        <f t="shared" si="37"/>
        <v>#NUM!</v>
      </c>
      <c r="H485" s="65" t="e">
        <f t="shared" si="38"/>
        <v>#NUM!</v>
      </c>
      <c r="I485" s="65" t="e">
        <f t="shared" si="39"/>
        <v>#NUM!</v>
      </c>
      <c r="J485" s="65"/>
      <c r="K485" s="63">
        <v>0</v>
      </c>
    </row>
    <row r="486" spans="4:11" ht="17.100000000000001" customHeight="1" x14ac:dyDescent="0.2">
      <c r="D486" s="148">
        <v>476</v>
      </c>
      <c r="E486" s="64" t="e">
        <f t="shared" si="35"/>
        <v>#NUM!</v>
      </c>
      <c r="F486" s="65" t="e">
        <f t="shared" si="36"/>
        <v>#NUM!</v>
      </c>
      <c r="G486" s="65" t="e">
        <f t="shared" si="37"/>
        <v>#NUM!</v>
      </c>
      <c r="H486" s="65" t="e">
        <f t="shared" si="38"/>
        <v>#NUM!</v>
      </c>
      <c r="I486" s="65" t="e">
        <f t="shared" si="39"/>
        <v>#NUM!</v>
      </c>
      <c r="J486" s="65"/>
      <c r="K486" s="63">
        <v>0</v>
      </c>
    </row>
    <row r="487" spans="4:11" ht="17.100000000000001" customHeight="1" x14ac:dyDescent="0.2">
      <c r="D487" s="148">
        <v>477</v>
      </c>
      <c r="E487" s="64" t="e">
        <f t="shared" si="35"/>
        <v>#NUM!</v>
      </c>
      <c r="F487" s="65" t="e">
        <f t="shared" si="36"/>
        <v>#NUM!</v>
      </c>
      <c r="G487" s="65" t="e">
        <f t="shared" si="37"/>
        <v>#NUM!</v>
      </c>
      <c r="H487" s="65" t="e">
        <f t="shared" si="38"/>
        <v>#NUM!</v>
      </c>
      <c r="I487" s="65" t="e">
        <f t="shared" si="39"/>
        <v>#NUM!</v>
      </c>
      <c r="J487" s="65"/>
      <c r="K487" s="63">
        <v>0</v>
      </c>
    </row>
    <row r="488" spans="4:11" ht="17.100000000000001" customHeight="1" x14ac:dyDescent="0.2">
      <c r="D488" s="148">
        <v>478</v>
      </c>
      <c r="E488" s="64" t="e">
        <f t="shared" si="35"/>
        <v>#NUM!</v>
      </c>
      <c r="F488" s="65" t="e">
        <f t="shared" si="36"/>
        <v>#NUM!</v>
      </c>
      <c r="G488" s="65" t="e">
        <f t="shared" si="37"/>
        <v>#NUM!</v>
      </c>
      <c r="H488" s="65" t="e">
        <f t="shared" si="38"/>
        <v>#NUM!</v>
      </c>
      <c r="I488" s="65" t="e">
        <f t="shared" si="39"/>
        <v>#NUM!</v>
      </c>
      <c r="J488" s="65"/>
      <c r="K488" s="63">
        <v>0</v>
      </c>
    </row>
    <row r="489" spans="4:11" ht="17.100000000000001" customHeight="1" x14ac:dyDescent="0.2">
      <c r="D489" s="148">
        <v>479</v>
      </c>
      <c r="E489" s="64" t="e">
        <f t="shared" si="35"/>
        <v>#NUM!</v>
      </c>
      <c r="F489" s="65" t="e">
        <f t="shared" si="36"/>
        <v>#NUM!</v>
      </c>
      <c r="G489" s="65" t="e">
        <f t="shared" si="37"/>
        <v>#NUM!</v>
      </c>
      <c r="H489" s="65" t="e">
        <f t="shared" si="38"/>
        <v>#NUM!</v>
      </c>
      <c r="I489" s="65" t="e">
        <f t="shared" si="39"/>
        <v>#NUM!</v>
      </c>
      <c r="J489" s="65"/>
      <c r="K489" s="63">
        <v>0</v>
      </c>
    </row>
    <row r="490" spans="4:11" ht="17.100000000000001" customHeight="1" x14ac:dyDescent="0.2">
      <c r="D490" s="147" t="s">
        <v>190</v>
      </c>
      <c r="E490" s="64" t="e">
        <f t="shared" si="35"/>
        <v>#NUM!</v>
      </c>
      <c r="F490" s="65" t="e">
        <f t="shared" si="36"/>
        <v>#NUM!</v>
      </c>
      <c r="G490" s="65" t="e">
        <f t="shared" si="37"/>
        <v>#NUM!</v>
      </c>
      <c r="H490" s="65" t="e">
        <f t="shared" si="38"/>
        <v>#NUM!</v>
      </c>
      <c r="I490" s="65" t="e">
        <f t="shared" si="39"/>
        <v>#NUM!</v>
      </c>
      <c r="J490" s="65"/>
      <c r="K490" s="63">
        <v>0</v>
      </c>
    </row>
  </sheetData>
  <sheetProtection sheet="1" objects="1" scenarios="1"/>
  <mergeCells count="8">
    <mergeCell ref="B30:B35"/>
    <mergeCell ref="H8:H9"/>
    <mergeCell ref="I8:I9"/>
    <mergeCell ref="K8:K9"/>
    <mergeCell ref="B3:C3"/>
    <mergeCell ref="E8:E9"/>
    <mergeCell ref="F8:F9"/>
    <mergeCell ref="G8:G9"/>
  </mergeCells>
  <phoneticPr fontId="2" type="noConversion"/>
  <hyperlinks>
    <hyperlink ref="E2" location="Home!A1" display="return: home"/>
    <hyperlink ref="B22" r:id="rId1"/>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0"/>
  <sheetViews>
    <sheetView workbookViewId="0"/>
  </sheetViews>
  <sheetFormatPr defaultRowHeight="12.75" x14ac:dyDescent="0.2"/>
  <cols>
    <col min="1" max="1" width="4.5703125" style="1" customWidth="1"/>
    <col min="2" max="2" width="32.42578125" style="1" customWidth="1"/>
    <col min="3" max="3" width="15.42578125" style="1" customWidth="1"/>
    <col min="4" max="4" width="6.42578125" style="4" customWidth="1"/>
    <col min="5" max="5" width="42.5703125" style="1" customWidth="1"/>
    <col min="6" max="6" width="6.7109375" style="1" customWidth="1"/>
    <col min="7" max="16384" width="9.140625" style="1"/>
  </cols>
  <sheetData>
    <row r="2" spans="2:7" ht="18" x14ac:dyDescent="0.25">
      <c r="B2" s="15" t="s">
        <v>8</v>
      </c>
      <c r="E2" s="83" t="s">
        <v>19</v>
      </c>
    </row>
    <row r="3" spans="2:7" ht="26.25" customHeight="1" x14ac:dyDescent="0.2">
      <c r="B3" s="244" t="s">
        <v>225</v>
      </c>
      <c r="C3" s="245"/>
    </row>
    <row r="5" spans="2:7" ht="20.25" customHeight="1" x14ac:dyDescent="0.2">
      <c r="B5" s="88"/>
      <c r="C5" s="89" t="s">
        <v>7</v>
      </c>
      <c r="D5" s="5"/>
      <c r="E5" s="27" t="s">
        <v>0</v>
      </c>
    </row>
    <row r="6" spans="2:7" ht="17.100000000000001" customHeight="1" x14ac:dyDescent="0.2">
      <c r="B6" s="90" t="s">
        <v>3</v>
      </c>
      <c r="C6" s="91"/>
      <c r="D6" s="10"/>
      <c r="E6" s="6"/>
    </row>
    <row r="7" spans="2:7" ht="17.100000000000001" customHeight="1" x14ac:dyDescent="0.2">
      <c r="B7" s="92" t="s">
        <v>4</v>
      </c>
      <c r="C7" s="22">
        <v>0</v>
      </c>
      <c r="D7" s="10"/>
      <c r="E7" s="6" t="s">
        <v>9</v>
      </c>
    </row>
    <row r="8" spans="2:7" ht="17.100000000000001" customHeight="1" x14ac:dyDescent="0.2">
      <c r="B8" s="92"/>
      <c r="C8" s="93"/>
      <c r="D8" s="10"/>
      <c r="E8" s="28" t="s">
        <v>18</v>
      </c>
    </row>
    <row r="9" spans="2:7" ht="17.100000000000001" customHeight="1" x14ac:dyDescent="0.2">
      <c r="B9" s="92" t="s">
        <v>5</v>
      </c>
      <c r="C9" s="23">
        <v>0</v>
      </c>
      <c r="D9" s="10"/>
      <c r="E9" s="6"/>
      <c r="G9" s="84"/>
    </row>
    <row r="10" spans="2:7" ht="17.100000000000001" customHeight="1" x14ac:dyDescent="0.2">
      <c r="B10" s="92"/>
      <c r="C10" s="93"/>
      <c r="D10" s="10"/>
      <c r="E10" s="17"/>
      <c r="G10" s="85"/>
    </row>
    <row r="11" spans="2:7" ht="17.100000000000001" customHeight="1" x14ac:dyDescent="0.25">
      <c r="B11" s="92" t="s">
        <v>6</v>
      </c>
      <c r="C11" s="24">
        <v>0</v>
      </c>
      <c r="D11" s="10"/>
      <c r="E11" s="20" t="s">
        <v>10</v>
      </c>
      <c r="G11" s="85"/>
    </row>
    <row r="12" spans="2:7" ht="17.100000000000001" customHeight="1" x14ac:dyDescent="0.2">
      <c r="B12" s="92"/>
      <c r="C12" s="91"/>
      <c r="D12" s="10"/>
      <c r="E12" s="6"/>
      <c r="G12" s="86"/>
    </row>
    <row r="13" spans="2:7" ht="17.100000000000001" customHeight="1" x14ac:dyDescent="0.2">
      <c r="B13" s="92"/>
      <c r="C13" s="91"/>
      <c r="D13" s="10"/>
      <c r="E13" s="26" t="s">
        <v>11</v>
      </c>
      <c r="G13" s="85"/>
    </row>
    <row r="14" spans="2:7" ht="17.100000000000001" customHeight="1" x14ac:dyDescent="0.2">
      <c r="B14" s="94"/>
      <c r="C14" s="91"/>
      <c r="D14" s="10"/>
      <c r="E14" s="263" t="s">
        <v>279</v>
      </c>
      <c r="G14" s="85"/>
    </row>
    <row r="15" spans="2:7" ht="17.100000000000001" customHeight="1" x14ac:dyDescent="0.2">
      <c r="B15" s="95"/>
      <c r="C15" s="91"/>
      <c r="D15" s="10"/>
      <c r="E15" s="263" t="s">
        <v>12</v>
      </c>
      <c r="G15" s="86"/>
    </row>
    <row r="16" spans="2:7" ht="17.100000000000001" customHeight="1" x14ac:dyDescent="0.2">
      <c r="B16" s="96"/>
      <c r="C16" s="97"/>
      <c r="D16" s="10"/>
      <c r="E16" s="263" t="s">
        <v>17</v>
      </c>
      <c r="G16" s="85"/>
    </row>
    <row r="17" spans="2:7" ht="17.100000000000001" customHeight="1" x14ac:dyDescent="0.2">
      <c r="B17" s="98"/>
      <c r="C17" s="98"/>
      <c r="D17" s="10"/>
      <c r="E17" s="18"/>
      <c r="G17" s="85"/>
    </row>
    <row r="18" spans="2:7" ht="17.100000000000001" customHeight="1" x14ac:dyDescent="0.2">
      <c r="B18" s="99" t="s">
        <v>248</v>
      </c>
      <c r="C18" s="100" t="e">
        <f>PMT(C9/12,C11*12,-(C7))</f>
        <v>#NUM!</v>
      </c>
      <c r="D18" s="10"/>
      <c r="E18" s="26" t="s">
        <v>14</v>
      </c>
      <c r="G18" s="86"/>
    </row>
    <row r="19" spans="2:7" ht="17.100000000000001" customHeight="1" x14ac:dyDescent="0.2">
      <c r="B19" s="2"/>
      <c r="C19" s="2"/>
      <c r="D19" s="10"/>
      <c r="E19" s="263" t="s">
        <v>13</v>
      </c>
    </row>
    <row r="20" spans="2:7" ht="17.100000000000001" customHeight="1" x14ac:dyDescent="0.2">
      <c r="D20" s="10"/>
      <c r="E20" s="8"/>
    </row>
    <row r="21" spans="2:7" ht="17.100000000000001" customHeight="1" x14ac:dyDescent="0.2">
      <c r="D21" s="10"/>
      <c r="E21" s="26" t="s">
        <v>15</v>
      </c>
    </row>
    <row r="22" spans="2:7" ht="17.100000000000001" customHeight="1" x14ac:dyDescent="0.2">
      <c r="D22" s="10"/>
      <c r="E22" s="263" t="s">
        <v>280</v>
      </c>
    </row>
    <row r="23" spans="2:7" ht="17.100000000000001" customHeight="1" x14ac:dyDescent="0.2">
      <c r="D23" s="10"/>
      <c r="E23" s="6"/>
    </row>
    <row r="24" spans="2:7" ht="17.100000000000001" customHeight="1" x14ac:dyDescent="0.2">
      <c r="B24" s="82" t="s">
        <v>20</v>
      </c>
      <c r="D24" s="10"/>
      <c r="E24" s="7"/>
    </row>
    <row r="25" spans="2:7" ht="17.100000000000001" customHeight="1" x14ac:dyDescent="0.2"/>
    <row r="26" spans="2:7" ht="17.100000000000001" customHeight="1" x14ac:dyDescent="0.2">
      <c r="D26" s="10"/>
      <c r="E26" s="19"/>
    </row>
    <row r="30" spans="2:7" ht="48" customHeight="1" x14ac:dyDescent="0.2">
      <c r="B30" s="246" t="s">
        <v>134</v>
      </c>
      <c r="C30" s="247"/>
      <c r="D30" s="247"/>
      <c r="E30" s="247"/>
    </row>
  </sheetData>
  <sheetProtection sheet="1" objects="1" scenarios="1"/>
  <mergeCells count="2">
    <mergeCell ref="B3:C3"/>
    <mergeCell ref="B30:E30"/>
  </mergeCells>
  <phoneticPr fontId="2" type="noConversion"/>
  <hyperlinks>
    <hyperlink ref="E2" location="Home!A1" display="return: home"/>
    <hyperlink ref="E15" r:id="rId1"/>
    <hyperlink ref="E16" r:id="rId2"/>
    <hyperlink ref="E14" r:id="rId3" display="click to view your credit 3-in-1 credit report"/>
    <hyperlink ref="E19" location="'Debt Ratio'!A1" display="click to calculate your debt ratios"/>
    <hyperlink ref="E22" r:id="rId4"/>
    <hyperlink ref="E8" location="'Amortization Table'!A1" display="click to view amortization"/>
    <hyperlink ref="B24" r:id="rId5"/>
  </hyperlinks>
  <pageMargins left="0.75" right="0.75" top="1" bottom="1" header="0.5" footer="0.5"/>
  <pageSetup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0"/>
  <sheetViews>
    <sheetView workbookViewId="0"/>
  </sheetViews>
  <sheetFormatPr defaultRowHeight="12.75" x14ac:dyDescent="0.2"/>
  <cols>
    <col min="1" max="1" width="4.5703125" style="1" customWidth="1"/>
    <col min="2" max="2" width="32.42578125" style="1" customWidth="1"/>
    <col min="3" max="3" width="15.42578125" style="1" customWidth="1"/>
    <col min="4" max="4" width="6.42578125" style="4" customWidth="1"/>
    <col min="5" max="5" width="42.5703125" style="1" customWidth="1"/>
    <col min="6" max="6" width="6.7109375" style="1" customWidth="1"/>
    <col min="7" max="16384" width="9.140625" style="1"/>
  </cols>
  <sheetData>
    <row r="2" spans="2:7" ht="18" x14ac:dyDescent="0.25">
      <c r="B2" s="101" t="s">
        <v>22</v>
      </c>
      <c r="C2" s="102"/>
      <c r="E2" s="83" t="s">
        <v>19</v>
      </c>
    </row>
    <row r="3" spans="2:7" ht="26.25" customHeight="1" x14ac:dyDescent="0.2">
      <c r="B3" s="248" t="s">
        <v>226</v>
      </c>
      <c r="C3" s="249"/>
    </row>
    <row r="4" spans="2:7" x14ac:dyDescent="0.2">
      <c r="B4" s="102"/>
      <c r="C4" s="102"/>
    </row>
    <row r="5" spans="2:7" ht="20.25" customHeight="1" x14ac:dyDescent="0.2">
      <c r="B5" s="88"/>
      <c r="C5" s="89" t="s">
        <v>7</v>
      </c>
      <c r="D5" s="5"/>
      <c r="E5" s="27" t="s">
        <v>0</v>
      </c>
    </row>
    <row r="6" spans="2:7" ht="17.100000000000001" customHeight="1" x14ac:dyDescent="0.2">
      <c r="B6" s="90" t="s">
        <v>3</v>
      </c>
      <c r="C6" s="91"/>
      <c r="D6" s="10"/>
      <c r="E6" s="6"/>
    </row>
    <row r="7" spans="2:7" ht="17.100000000000001" customHeight="1" x14ac:dyDescent="0.2">
      <c r="B7" s="92" t="s">
        <v>21</v>
      </c>
      <c r="C7" s="29">
        <v>0</v>
      </c>
      <c r="D7" s="10"/>
      <c r="E7" s="6" t="s">
        <v>9</v>
      </c>
    </row>
    <row r="8" spans="2:7" ht="17.100000000000001" customHeight="1" x14ac:dyDescent="0.2">
      <c r="B8" s="92"/>
      <c r="C8" s="93"/>
      <c r="D8" s="10"/>
      <c r="E8" s="28" t="s">
        <v>18</v>
      </c>
    </row>
    <row r="9" spans="2:7" ht="17.100000000000001" customHeight="1" x14ac:dyDescent="0.2">
      <c r="B9" s="92" t="s">
        <v>5</v>
      </c>
      <c r="C9" s="23">
        <v>0</v>
      </c>
      <c r="D9" s="10"/>
      <c r="E9" s="6"/>
      <c r="G9" s="84"/>
    </row>
    <row r="10" spans="2:7" ht="17.100000000000001" customHeight="1" x14ac:dyDescent="0.2">
      <c r="B10" s="92"/>
      <c r="C10" s="93"/>
      <c r="D10" s="10"/>
      <c r="E10" s="17"/>
      <c r="G10" s="87"/>
    </row>
    <row r="11" spans="2:7" ht="17.100000000000001" customHeight="1" x14ac:dyDescent="0.25">
      <c r="B11" s="92" t="s">
        <v>6</v>
      </c>
      <c r="C11" s="24">
        <v>0</v>
      </c>
      <c r="D11" s="10"/>
      <c r="E11" s="20" t="s">
        <v>10</v>
      </c>
      <c r="G11" s="85"/>
    </row>
    <row r="12" spans="2:7" ht="17.100000000000001" customHeight="1" x14ac:dyDescent="0.2">
      <c r="B12" s="92"/>
      <c r="C12" s="91"/>
      <c r="D12" s="10"/>
      <c r="E12" s="6"/>
      <c r="G12" s="86"/>
    </row>
    <row r="13" spans="2:7" ht="17.100000000000001" customHeight="1" x14ac:dyDescent="0.2">
      <c r="B13" s="92"/>
      <c r="C13" s="91"/>
      <c r="D13" s="10"/>
      <c r="E13" s="26" t="s">
        <v>11</v>
      </c>
      <c r="G13" s="85"/>
    </row>
    <row r="14" spans="2:7" ht="17.100000000000001" customHeight="1" x14ac:dyDescent="0.2">
      <c r="B14" s="94"/>
      <c r="C14" s="91"/>
      <c r="D14" s="10"/>
      <c r="E14" s="263" t="s">
        <v>279</v>
      </c>
      <c r="G14" s="85"/>
    </row>
    <row r="15" spans="2:7" ht="17.100000000000001" customHeight="1" x14ac:dyDescent="0.2">
      <c r="B15" s="95"/>
      <c r="C15" s="91"/>
      <c r="D15" s="10"/>
      <c r="E15" s="263" t="s">
        <v>12</v>
      </c>
      <c r="G15" s="86"/>
    </row>
    <row r="16" spans="2:7" ht="17.100000000000001" customHeight="1" x14ac:dyDescent="0.2">
      <c r="B16" s="96"/>
      <c r="C16" s="97"/>
      <c r="D16" s="10"/>
      <c r="E16" s="263" t="s">
        <v>17</v>
      </c>
    </row>
    <row r="17" spans="2:5" ht="17.100000000000001" customHeight="1" x14ac:dyDescent="0.2">
      <c r="B17" s="98"/>
      <c r="C17" s="98"/>
      <c r="D17" s="10"/>
      <c r="E17" s="18"/>
    </row>
    <row r="18" spans="2:5" ht="17.100000000000001" customHeight="1" x14ac:dyDescent="0.2">
      <c r="B18" s="99" t="s">
        <v>249</v>
      </c>
      <c r="C18" s="100">
        <f>-PV(C9/12,C11*12,C7)</f>
        <v>0</v>
      </c>
      <c r="D18" s="10"/>
      <c r="E18" s="26" t="s">
        <v>14</v>
      </c>
    </row>
    <row r="19" spans="2:5" ht="17.100000000000001" customHeight="1" x14ac:dyDescent="0.2">
      <c r="B19" s="2"/>
      <c r="C19" s="2"/>
      <c r="D19" s="10"/>
      <c r="E19" s="263" t="s">
        <v>13</v>
      </c>
    </row>
    <row r="20" spans="2:5" ht="17.100000000000001" customHeight="1" x14ac:dyDescent="0.2">
      <c r="D20" s="10"/>
      <c r="E20" s="8"/>
    </row>
    <row r="21" spans="2:5" ht="17.100000000000001" customHeight="1" x14ac:dyDescent="0.2">
      <c r="D21" s="10"/>
      <c r="E21" s="26" t="s">
        <v>15</v>
      </c>
    </row>
    <row r="22" spans="2:5" ht="17.100000000000001" customHeight="1" x14ac:dyDescent="0.2">
      <c r="D22" s="10"/>
      <c r="E22" s="263" t="s">
        <v>280</v>
      </c>
    </row>
    <row r="23" spans="2:5" ht="17.100000000000001" customHeight="1" x14ac:dyDescent="0.2">
      <c r="D23" s="10"/>
      <c r="E23" s="6"/>
    </row>
    <row r="24" spans="2:5" ht="17.100000000000001" customHeight="1" x14ac:dyDescent="0.2">
      <c r="B24" s="82" t="s">
        <v>20</v>
      </c>
      <c r="D24" s="10"/>
      <c r="E24" s="7"/>
    </row>
    <row r="25" spans="2:5" ht="17.100000000000001" customHeight="1" x14ac:dyDescent="0.2"/>
    <row r="26" spans="2:5" ht="17.100000000000001" customHeight="1" x14ac:dyDescent="0.2">
      <c r="D26" s="10"/>
      <c r="E26" s="19"/>
    </row>
    <row r="30" spans="2:5" ht="48" customHeight="1" x14ac:dyDescent="0.2">
      <c r="B30" s="246" t="s">
        <v>134</v>
      </c>
      <c r="C30" s="247"/>
      <c r="D30" s="247"/>
      <c r="E30" s="247"/>
    </row>
  </sheetData>
  <sheetProtection sheet="1" objects="1" scenarios="1"/>
  <mergeCells count="2">
    <mergeCell ref="B3:C3"/>
    <mergeCell ref="B30:E30"/>
  </mergeCells>
  <phoneticPr fontId="2" type="noConversion"/>
  <hyperlinks>
    <hyperlink ref="E2" location="Home!A1" display="return: home"/>
    <hyperlink ref="B24" r:id="rId1"/>
    <hyperlink ref="E15" r:id="rId2"/>
    <hyperlink ref="E16" r:id="rId3"/>
    <hyperlink ref="E14" r:id="rId4" display="click to view your credit 3-in-1 credit report"/>
    <hyperlink ref="E19" location="'Debt Ratio'!A1" display="click to calculate your debt ratios"/>
    <hyperlink ref="E22" r:id="rId5"/>
    <hyperlink ref="E8" location="'Amortization Table'!A1" display="click to view amortization"/>
  </hyperlinks>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0"/>
  <sheetViews>
    <sheetView workbookViewId="0"/>
  </sheetViews>
  <sheetFormatPr defaultRowHeight="12.75" x14ac:dyDescent="0.2"/>
  <cols>
    <col min="1" max="1" width="4.5703125" style="1" customWidth="1"/>
    <col min="2" max="2" width="32.42578125" style="1" customWidth="1"/>
    <col min="3" max="3" width="15.42578125" style="1" customWidth="1"/>
    <col min="4" max="4" width="1.7109375" style="4" customWidth="1"/>
    <col min="5" max="5" width="15.42578125" style="1" customWidth="1"/>
    <col min="6" max="6" width="1.7109375" style="4" customWidth="1"/>
    <col min="7" max="7" width="15.42578125" style="1" customWidth="1"/>
    <col min="8" max="8" width="6.42578125" style="4" customWidth="1"/>
    <col min="9" max="9" width="42.5703125" style="1" customWidth="1"/>
    <col min="10" max="16384" width="9.140625" style="1"/>
  </cols>
  <sheetData>
    <row r="2" spans="2:9" ht="18" x14ac:dyDescent="0.25">
      <c r="B2" s="15" t="s">
        <v>33</v>
      </c>
      <c r="I2" s="83" t="s">
        <v>19</v>
      </c>
    </row>
    <row r="3" spans="2:9" ht="26.25" customHeight="1" x14ac:dyDescent="0.2">
      <c r="B3" s="244" t="s">
        <v>32</v>
      </c>
      <c r="C3" s="245"/>
      <c r="E3" s="33"/>
      <c r="G3" s="33"/>
    </row>
    <row r="5" spans="2:9" ht="20.25" customHeight="1" x14ac:dyDescent="0.2">
      <c r="B5" s="88"/>
      <c r="C5" s="103" t="s">
        <v>26</v>
      </c>
      <c r="D5" s="104"/>
      <c r="E5" s="103" t="s">
        <v>27</v>
      </c>
      <c r="F5" s="104"/>
      <c r="G5" s="103" t="s">
        <v>28</v>
      </c>
      <c r="H5" s="104"/>
      <c r="I5" s="27" t="s">
        <v>0</v>
      </c>
    </row>
    <row r="6" spans="2:9" ht="17.100000000000001" customHeight="1" x14ac:dyDescent="0.2">
      <c r="B6" s="191" t="s">
        <v>3</v>
      </c>
      <c r="C6" s="106"/>
      <c r="D6" s="105"/>
      <c r="E6" s="106"/>
      <c r="F6" s="105"/>
      <c r="G6" s="106"/>
      <c r="H6" s="105"/>
      <c r="I6" s="6"/>
    </row>
    <row r="7" spans="2:9" ht="17.100000000000001" customHeight="1" x14ac:dyDescent="0.2">
      <c r="B7" s="200" t="s">
        <v>4</v>
      </c>
      <c r="C7" s="34">
        <v>0</v>
      </c>
      <c r="D7" s="105"/>
      <c r="E7" s="34">
        <v>0</v>
      </c>
      <c r="F7" s="105"/>
      <c r="G7" s="34">
        <v>0</v>
      </c>
      <c r="H7" s="105"/>
      <c r="I7" s="6" t="s">
        <v>9</v>
      </c>
    </row>
    <row r="8" spans="2:9" ht="17.100000000000001" customHeight="1" x14ac:dyDescent="0.2">
      <c r="B8" s="200"/>
      <c r="C8" s="108"/>
      <c r="D8" s="105"/>
      <c r="E8" s="108"/>
      <c r="F8" s="105"/>
      <c r="G8" s="108"/>
      <c r="H8" s="105"/>
      <c r="I8" s="28" t="s">
        <v>18</v>
      </c>
    </row>
    <row r="9" spans="2:9" ht="17.100000000000001" customHeight="1" x14ac:dyDescent="0.2">
      <c r="B9" s="200" t="s">
        <v>5</v>
      </c>
      <c r="C9" s="35">
        <v>0</v>
      </c>
      <c r="D9" s="105"/>
      <c r="E9" s="35">
        <v>0</v>
      </c>
      <c r="F9" s="105"/>
      <c r="G9" s="35">
        <v>0</v>
      </c>
      <c r="H9" s="105"/>
      <c r="I9" s="6"/>
    </row>
    <row r="10" spans="2:9" ht="17.100000000000001" customHeight="1" x14ac:dyDescent="0.2">
      <c r="B10" s="200"/>
      <c r="C10" s="108"/>
      <c r="D10" s="105"/>
      <c r="E10" s="108"/>
      <c r="F10" s="105"/>
      <c r="G10" s="108"/>
      <c r="H10" s="105"/>
      <c r="I10" s="17"/>
    </row>
    <row r="11" spans="2:9" ht="17.100000000000001" customHeight="1" x14ac:dyDescent="0.25">
      <c r="B11" s="200" t="s">
        <v>6</v>
      </c>
      <c r="C11" s="36">
        <v>0</v>
      </c>
      <c r="D11" s="105"/>
      <c r="E11" s="36">
        <v>0</v>
      </c>
      <c r="F11" s="105"/>
      <c r="G11" s="36">
        <v>0</v>
      </c>
      <c r="H11" s="105"/>
      <c r="I11" s="20" t="s">
        <v>10</v>
      </c>
    </row>
    <row r="12" spans="2:9" ht="17.100000000000001" customHeight="1" x14ac:dyDescent="0.2">
      <c r="B12" s="200"/>
      <c r="C12" s="111"/>
      <c r="D12" s="105"/>
      <c r="E12" s="111"/>
      <c r="F12" s="105"/>
      <c r="G12" s="111"/>
      <c r="H12" s="105"/>
      <c r="I12" s="6"/>
    </row>
    <row r="13" spans="2:9" ht="17.100000000000001" customHeight="1" x14ac:dyDescent="0.2">
      <c r="B13" s="200"/>
      <c r="C13" s="111"/>
      <c r="D13" s="105"/>
      <c r="E13" s="111"/>
      <c r="F13" s="105"/>
      <c r="G13" s="111"/>
      <c r="H13" s="105"/>
      <c r="I13" s="26" t="s">
        <v>11</v>
      </c>
    </row>
    <row r="14" spans="2:9" ht="17.100000000000001" customHeight="1" x14ac:dyDescent="0.2">
      <c r="B14" s="201"/>
      <c r="C14" s="111"/>
      <c r="D14" s="105"/>
      <c r="E14" s="111"/>
      <c r="F14" s="105"/>
      <c r="G14" s="111"/>
      <c r="H14" s="105"/>
      <c r="I14" s="263" t="s">
        <v>279</v>
      </c>
    </row>
    <row r="15" spans="2:9" ht="17.100000000000001" customHeight="1" x14ac:dyDescent="0.2">
      <c r="B15" s="202"/>
      <c r="C15" s="111"/>
      <c r="D15" s="105"/>
      <c r="E15" s="111"/>
      <c r="F15" s="105"/>
      <c r="G15" s="111"/>
      <c r="H15" s="105"/>
      <c r="I15" s="263" t="s">
        <v>12</v>
      </c>
    </row>
    <row r="16" spans="2:9" ht="17.100000000000001" customHeight="1" x14ac:dyDescent="0.2">
      <c r="B16" s="193"/>
      <c r="C16" s="113"/>
      <c r="D16" s="105"/>
      <c r="E16" s="113"/>
      <c r="F16" s="105"/>
      <c r="G16" s="113"/>
      <c r="H16" s="105"/>
      <c r="I16" s="263" t="s">
        <v>17</v>
      </c>
    </row>
    <row r="17" spans="2:9" ht="17.100000000000001" customHeight="1" x14ac:dyDescent="0.2">
      <c r="B17" s="98"/>
      <c r="C17" s="98"/>
      <c r="D17" s="105"/>
      <c r="E17" s="98"/>
      <c r="F17" s="105"/>
      <c r="G17" s="98"/>
      <c r="H17" s="105"/>
      <c r="I17" s="18"/>
    </row>
    <row r="18" spans="2:9" ht="17.100000000000001" customHeight="1" x14ac:dyDescent="0.2">
      <c r="B18" s="99" t="s">
        <v>248</v>
      </c>
      <c r="C18" s="100" t="e">
        <f>PMT(C9/12,C11*12,-(C7))</f>
        <v>#NUM!</v>
      </c>
      <c r="D18" s="105"/>
      <c r="E18" s="100" t="e">
        <f>PMT(E9/12,E11*12,-(E7))</f>
        <v>#NUM!</v>
      </c>
      <c r="F18" s="105"/>
      <c r="G18" s="100" t="e">
        <f>PMT(G9/12,G11*12,-(G7))</f>
        <v>#NUM!</v>
      </c>
      <c r="H18" s="105"/>
      <c r="I18" s="26" t="s">
        <v>14</v>
      </c>
    </row>
    <row r="19" spans="2:9" ht="17.100000000000001" customHeight="1" x14ac:dyDescent="0.2">
      <c r="B19" s="115"/>
      <c r="C19" s="116"/>
      <c r="D19" s="105"/>
      <c r="E19" s="116"/>
      <c r="F19" s="105"/>
      <c r="G19" s="116"/>
      <c r="H19" s="105"/>
      <c r="I19" s="263" t="s">
        <v>13</v>
      </c>
    </row>
    <row r="20" spans="2:9" ht="17.100000000000001" customHeight="1" x14ac:dyDescent="0.2">
      <c r="B20" s="117" t="s">
        <v>29</v>
      </c>
      <c r="C20" s="118" t="e">
        <f>IF(C18&gt;=E18,C18-E18,E18-C18)</f>
        <v>#NUM!</v>
      </c>
      <c r="D20" s="105"/>
      <c r="E20" s="102"/>
      <c r="F20" s="105"/>
      <c r="G20" s="102"/>
      <c r="H20" s="105"/>
      <c r="I20" s="8"/>
    </row>
    <row r="21" spans="2:9" ht="17.100000000000001" customHeight="1" x14ac:dyDescent="0.2">
      <c r="B21" s="120" t="s">
        <v>30</v>
      </c>
      <c r="C21" s="118" t="e">
        <f>IF(C18&gt;=G18,C18-G18,G18-C18)</f>
        <v>#NUM!</v>
      </c>
      <c r="D21" s="105"/>
      <c r="E21" s="102"/>
      <c r="F21" s="105"/>
      <c r="G21" s="102"/>
      <c r="H21" s="105"/>
      <c r="I21" s="26" t="s">
        <v>15</v>
      </c>
    </row>
    <row r="22" spans="2:9" ht="17.100000000000001" customHeight="1" x14ac:dyDescent="0.2">
      <c r="B22" s="120" t="s">
        <v>31</v>
      </c>
      <c r="C22" s="118" t="e">
        <f>IF(E18&gt;=G18,E18-G18,G18-E18)</f>
        <v>#NUM!</v>
      </c>
      <c r="D22" s="105"/>
      <c r="E22" s="102"/>
      <c r="F22" s="105"/>
      <c r="G22" s="102"/>
      <c r="H22" s="105"/>
      <c r="I22" s="263" t="s">
        <v>280</v>
      </c>
    </row>
    <row r="23" spans="2:9" ht="17.100000000000001" customHeight="1" x14ac:dyDescent="0.2">
      <c r="B23" s="102"/>
      <c r="C23" s="102"/>
      <c r="D23" s="105"/>
      <c r="E23" s="102"/>
      <c r="F23" s="105"/>
      <c r="G23" s="102"/>
      <c r="H23" s="105"/>
      <c r="I23" s="6"/>
    </row>
    <row r="24" spans="2:9" ht="17.100000000000001" customHeight="1" x14ac:dyDescent="0.2">
      <c r="B24" s="102"/>
      <c r="C24" s="102"/>
      <c r="D24" s="105"/>
      <c r="E24" s="102"/>
      <c r="F24" s="105"/>
      <c r="G24" s="102"/>
      <c r="H24" s="105"/>
      <c r="I24" s="7"/>
    </row>
    <row r="25" spans="2:9" ht="17.100000000000001" customHeight="1" x14ac:dyDescent="0.2">
      <c r="D25" s="10"/>
      <c r="F25" s="10"/>
      <c r="H25" s="10"/>
    </row>
    <row r="26" spans="2:9" ht="17.100000000000001" customHeight="1" x14ac:dyDescent="0.2">
      <c r="B26" s="82" t="s">
        <v>20</v>
      </c>
      <c r="D26" s="10"/>
      <c r="F26" s="10"/>
      <c r="H26" s="10"/>
      <c r="I26" s="19"/>
    </row>
    <row r="27" spans="2:9" ht="17.100000000000001" customHeight="1" x14ac:dyDescent="0.2"/>
    <row r="28" spans="2:9" ht="17.100000000000001" customHeight="1" x14ac:dyDescent="0.2">
      <c r="D28" s="10"/>
      <c r="F28" s="10"/>
      <c r="H28" s="10"/>
    </row>
    <row r="30" spans="2:9" ht="48" customHeight="1" x14ac:dyDescent="0.2">
      <c r="B30" s="246" t="s">
        <v>134</v>
      </c>
      <c r="C30" s="247"/>
      <c r="D30" s="247"/>
      <c r="E30" s="247"/>
      <c r="F30" s="1"/>
      <c r="H30" s="1"/>
    </row>
  </sheetData>
  <sheetProtection sheet="1" objects="1" scenarios="1"/>
  <mergeCells count="2">
    <mergeCell ref="B3:C3"/>
    <mergeCell ref="B30:E30"/>
  </mergeCells>
  <phoneticPr fontId="2" type="noConversion"/>
  <hyperlinks>
    <hyperlink ref="I2" location="Home!A1" display="return: home"/>
    <hyperlink ref="B26" r:id="rId1"/>
    <hyperlink ref="I15" r:id="rId2"/>
    <hyperlink ref="I16" r:id="rId3"/>
    <hyperlink ref="I14" r:id="rId4" display="click to view your credit 3-in-1 credit report"/>
    <hyperlink ref="I19" location="'Debt Ratio'!A1" display="click to calculate your debt ratios"/>
    <hyperlink ref="I22" r:id="rId5"/>
    <hyperlink ref="I8" location="'Amortization Table'!A1" display="click to view amortization"/>
  </hyperlink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0"/>
  <sheetViews>
    <sheetView workbookViewId="0"/>
  </sheetViews>
  <sheetFormatPr defaultRowHeight="12.75" x14ac:dyDescent="0.2"/>
  <cols>
    <col min="1" max="1" width="4.5703125" style="1" customWidth="1"/>
    <col min="2" max="2" width="37.85546875" style="1" customWidth="1"/>
    <col min="3" max="3" width="15.42578125" style="1" customWidth="1"/>
    <col min="4" max="4" width="6.42578125" style="4" customWidth="1"/>
    <col min="5" max="5" width="42.5703125" style="1" customWidth="1"/>
    <col min="6" max="6" width="6.7109375" style="1" customWidth="1"/>
    <col min="7" max="16384" width="9.140625" style="1"/>
  </cols>
  <sheetData>
    <row r="2" spans="2:7" ht="18" x14ac:dyDescent="0.25">
      <c r="B2" s="15" t="s">
        <v>135</v>
      </c>
      <c r="E2" s="83" t="s">
        <v>19</v>
      </c>
    </row>
    <row r="3" spans="2:7" ht="26.25" customHeight="1" x14ac:dyDescent="0.2">
      <c r="B3" s="244" t="s">
        <v>234</v>
      </c>
      <c r="C3" s="245"/>
    </row>
    <row r="5" spans="2:7" ht="20.25" customHeight="1" x14ac:dyDescent="0.2">
      <c r="B5" s="88"/>
      <c r="C5" s="89" t="s">
        <v>7</v>
      </c>
      <c r="D5" s="104"/>
      <c r="E5" s="89" t="s">
        <v>0</v>
      </c>
    </row>
    <row r="6" spans="2:7" ht="17.100000000000001" customHeight="1" x14ac:dyDescent="0.2">
      <c r="B6" s="191" t="s">
        <v>3</v>
      </c>
      <c r="C6" s="106"/>
      <c r="D6" s="105"/>
      <c r="E6" s="107"/>
    </row>
    <row r="7" spans="2:7" ht="17.100000000000001" customHeight="1" x14ac:dyDescent="0.2">
      <c r="B7" s="200" t="s">
        <v>136</v>
      </c>
      <c r="C7" s="203">
        <v>0</v>
      </c>
      <c r="D7" s="105"/>
      <c r="E7" s="107" t="s">
        <v>9</v>
      </c>
    </row>
    <row r="8" spans="2:7" ht="17.100000000000001" customHeight="1" x14ac:dyDescent="0.2">
      <c r="B8" s="200"/>
      <c r="C8" s="108"/>
      <c r="D8" s="105"/>
      <c r="E8" s="28" t="s">
        <v>18</v>
      </c>
    </row>
    <row r="9" spans="2:7" ht="17.100000000000001" customHeight="1" x14ac:dyDescent="0.2">
      <c r="B9" s="200" t="s">
        <v>139</v>
      </c>
      <c r="C9" s="35">
        <v>0</v>
      </c>
      <c r="D9" s="105"/>
      <c r="E9" s="107"/>
      <c r="G9" s="84" t="s">
        <v>24</v>
      </c>
    </row>
    <row r="10" spans="2:7" ht="17.100000000000001" customHeight="1" x14ac:dyDescent="0.2">
      <c r="B10" s="200"/>
      <c r="C10" s="108"/>
      <c r="D10" s="105"/>
      <c r="E10" s="109"/>
      <c r="G10" s="87"/>
    </row>
    <row r="11" spans="2:7" ht="17.100000000000001" customHeight="1" x14ac:dyDescent="0.25">
      <c r="B11" s="200" t="s">
        <v>137</v>
      </c>
      <c r="C11" s="203">
        <v>0</v>
      </c>
      <c r="D11" s="105"/>
      <c r="E11" s="110" t="s">
        <v>227</v>
      </c>
      <c r="G11" s="122" t="s">
        <v>140</v>
      </c>
    </row>
    <row r="12" spans="2:7" ht="17.100000000000001" customHeight="1" x14ac:dyDescent="0.2">
      <c r="B12" s="200"/>
      <c r="C12" s="111"/>
      <c r="D12" s="105"/>
      <c r="E12" s="107"/>
      <c r="G12" s="123" t="s">
        <v>141</v>
      </c>
    </row>
    <row r="13" spans="2:7" ht="17.100000000000001" customHeight="1" x14ac:dyDescent="0.2">
      <c r="B13" s="200" t="s">
        <v>138</v>
      </c>
      <c r="C13" s="204">
        <v>0</v>
      </c>
      <c r="D13" s="105"/>
      <c r="E13" s="112" t="s">
        <v>228</v>
      </c>
      <c r="G13" s="122"/>
    </row>
    <row r="14" spans="2:7" ht="17.100000000000001" customHeight="1" x14ac:dyDescent="0.2">
      <c r="B14" s="193"/>
      <c r="C14" s="205"/>
      <c r="D14" s="105"/>
      <c r="E14" s="263" t="s">
        <v>231</v>
      </c>
      <c r="G14" s="122" t="s">
        <v>142</v>
      </c>
    </row>
    <row r="15" spans="2:7" ht="17.100000000000001" customHeight="1" x14ac:dyDescent="0.2">
      <c r="B15" s="98"/>
      <c r="C15" s="98"/>
      <c r="D15" s="105"/>
      <c r="E15" s="263" t="s">
        <v>230</v>
      </c>
      <c r="G15" s="123" t="s">
        <v>143</v>
      </c>
    </row>
    <row r="16" spans="2:7" ht="17.100000000000001" customHeight="1" x14ac:dyDescent="0.2">
      <c r="B16" s="99" t="s">
        <v>250</v>
      </c>
      <c r="C16" s="125" t="e">
        <f>-NPER(C9/12,C11+C13,0,C7,0)</f>
        <v>#DIV/0!</v>
      </c>
      <c r="D16" s="105"/>
      <c r="E16" s="263" t="s">
        <v>229</v>
      </c>
      <c r="G16" s="122"/>
    </row>
    <row r="17" spans="2:7" ht="17.100000000000001" customHeight="1" x14ac:dyDescent="0.2">
      <c r="B17" s="116"/>
      <c r="C17" s="116"/>
      <c r="D17" s="105"/>
      <c r="E17" s="114"/>
      <c r="G17" s="122" t="s">
        <v>144</v>
      </c>
    </row>
    <row r="18" spans="2:7" ht="17.100000000000001" customHeight="1" x14ac:dyDescent="0.2">
      <c r="B18" s="99" t="s">
        <v>251</v>
      </c>
      <c r="C18" s="126" t="e">
        <f>-NPER(C9/12,C11+C13,0,C7,0)/12</f>
        <v>#DIV/0!</v>
      </c>
      <c r="D18" s="105"/>
      <c r="E18" s="112" t="s">
        <v>232</v>
      </c>
      <c r="G18" s="123" t="s">
        <v>25</v>
      </c>
    </row>
    <row r="19" spans="2:7" ht="17.100000000000001" customHeight="1" x14ac:dyDescent="0.2">
      <c r="B19" s="102"/>
      <c r="C19" s="102"/>
      <c r="D19" s="105"/>
      <c r="E19" s="263" t="s">
        <v>235</v>
      </c>
    </row>
    <row r="20" spans="2:7" ht="17.100000000000001" customHeight="1" x14ac:dyDescent="0.2">
      <c r="B20" s="102"/>
      <c r="C20" s="102"/>
      <c r="D20" s="105"/>
      <c r="E20" s="263" t="s">
        <v>236</v>
      </c>
    </row>
    <row r="21" spans="2:7" ht="17.100000000000001" customHeight="1" x14ac:dyDescent="0.2">
      <c r="B21" s="102"/>
      <c r="C21" s="102"/>
      <c r="D21" s="105"/>
      <c r="E21" s="119"/>
    </row>
    <row r="22" spans="2:7" ht="17.100000000000001" customHeight="1" x14ac:dyDescent="0.2">
      <c r="B22" s="82" t="s">
        <v>20</v>
      </c>
      <c r="C22" s="102"/>
      <c r="D22" s="105"/>
      <c r="E22" s="112" t="s">
        <v>233</v>
      </c>
    </row>
    <row r="23" spans="2:7" ht="17.100000000000001" customHeight="1" x14ac:dyDescent="0.2">
      <c r="B23" s="82"/>
      <c r="C23" s="102"/>
      <c r="D23" s="105"/>
      <c r="E23" s="263" t="s">
        <v>237</v>
      </c>
    </row>
    <row r="24" spans="2:7" ht="17.100000000000001" customHeight="1" x14ac:dyDescent="0.2">
      <c r="B24" s="102"/>
      <c r="C24" s="102"/>
      <c r="D24" s="105"/>
      <c r="E24" s="263" t="s">
        <v>238</v>
      </c>
    </row>
    <row r="25" spans="2:7" ht="17.100000000000001" customHeight="1" x14ac:dyDescent="0.2">
      <c r="B25" s="102"/>
      <c r="C25" s="102"/>
      <c r="D25" s="105"/>
      <c r="E25" s="121"/>
    </row>
    <row r="26" spans="2:7" ht="17.100000000000001" customHeight="1" x14ac:dyDescent="0.2"/>
    <row r="27" spans="2:7" ht="17.100000000000001" customHeight="1" x14ac:dyDescent="0.2">
      <c r="D27" s="10"/>
      <c r="E27" s="19"/>
    </row>
    <row r="30" spans="2:7" ht="48" customHeight="1" x14ac:dyDescent="0.2">
      <c r="B30" s="246" t="s">
        <v>134</v>
      </c>
      <c r="C30" s="247"/>
      <c r="D30" s="247"/>
      <c r="E30" s="247"/>
    </row>
  </sheetData>
  <sheetProtection sheet="1" objects="1" scenarios="1"/>
  <mergeCells count="2">
    <mergeCell ref="B3:C3"/>
    <mergeCell ref="B30:E30"/>
  </mergeCells>
  <phoneticPr fontId="2" type="noConversion"/>
  <hyperlinks>
    <hyperlink ref="E2" location="Home!A1" display="return: home"/>
    <hyperlink ref="E15" r:id="rId1"/>
    <hyperlink ref="E16" r:id="rId2"/>
    <hyperlink ref="E14" r:id="rId3"/>
    <hyperlink ref="E19" r:id="rId4"/>
    <hyperlink ref="E24" r:id="rId5"/>
    <hyperlink ref="E8" location="'Amortization Table'!A1" display="click to view amortization"/>
    <hyperlink ref="B22" r:id="rId6"/>
    <hyperlink ref="G12" r:id="rId7"/>
    <hyperlink ref="G15" r:id="rId8"/>
    <hyperlink ref="G18" r:id="rId9"/>
    <hyperlink ref="E20" r:id="rId10"/>
    <hyperlink ref="E23" r:id="rId11"/>
  </hyperlinks>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0"/>
  <sheetViews>
    <sheetView workbookViewId="0"/>
  </sheetViews>
  <sheetFormatPr defaultRowHeight="12.75" x14ac:dyDescent="0.2"/>
  <cols>
    <col min="1" max="1" width="4.5703125" style="1" customWidth="1"/>
    <col min="2" max="2" width="32.42578125" style="1" customWidth="1"/>
    <col min="3" max="3" width="15.42578125" style="1" customWidth="1"/>
    <col min="4" max="4" width="1.7109375" style="4" customWidth="1"/>
    <col min="5" max="5" width="15.42578125" style="1" customWidth="1"/>
    <col min="6" max="6" width="29.28515625" style="1" customWidth="1"/>
    <col min="7" max="7" width="2.28515625" style="4" customWidth="1"/>
    <col min="8" max="8" width="42.5703125" style="1" customWidth="1"/>
    <col min="9" max="9" width="6.7109375" style="1" customWidth="1"/>
    <col min="10" max="16384" width="9.140625" style="1"/>
  </cols>
  <sheetData>
    <row r="2" spans="2:10" ht="18" x14ac:dyDescent="0.25">
      <c r="B2" s="15" t="s">
        <v>239</v>
      </c>
      <c r="F2" s="15"/>
      <c r="H2" s="21" t="s">
        <v>19</v>
      </c>
    </row>
    <row r="3" spans="2:10" ht="26.25" customHeight="1" x14ac:dyDescent="0.2">
      <c r="B3" s="244" t="s">
        <v>240</v>
      </c>
      <c r="C3" s="245"/>
      <c r="E3" s="4"/>
      <c r="F3" s="4"/>
    </row>
    <row r="5" spans="2:10" ht="20.25" customHeight="1" x14ac:dyDescent="0.2">
      <c r="B5" s="88"/>
      <c r="C5" s="89" t="s">
        <v>145</v>
      </c>
      <c r="D5" s="104"/>
      <c r="E5" s="89" t="s">
        <v>146</v>
      </c>
      <c r="F5" s="130"/>
      <c r="G5" s="104"/>
      <c r="H5" s="27" t="s">
        <v>0</v>
      </c>
    </row>
    <row r="6" spans="2:10" ht="17.100000000000001" customHeight="1" x14ac:dyDescent="0.2">
      <c r="B6" s="191" t="s">
        <v>147</v>
      </c>
      <c r="C6" s="194"/>
      <c r="D6" s="105"/>
      <c r="E6" s="91"/>
      <c r="F6" s="90" t="s">
        <v>246</v>
      </c>
      <c r="G6" s="105"/>
      <c r="H6" s="6"/>
    </row>
    <row r="7" spans="2:10" ht="17.100000000000001" customHeight="1" x14ac:dyDescent="0.2">
      <c r="B7" s="192" t="s">
        <v>243</v>
      </c>
      <c r="C7" s="195">
        <v>0</v>
      </c>
      <c r="D7" s="105"/>
      <c r="E7" s="128">
        <v>0</v>
      </c>
      <c r="F7" s="131" t="s">
        <v>241</v>
      </c>
      <c r="G7" s="105"/>
      <c r="H7" s="6" t="s">
        <v>9</v>
      </c>
    </row>
    <row r="8" spans="2:10" ht="17.100000000000001" customHeight="1" x14ac:dyDescent="0.2">
      <c r="B8" s="192"/>
      <c r="C8" s="196"/>
      <c r="D8" s="105"/>
      <c r="E8" s="132"/>
      <c r="F8" s="131"/>
      <c r="G8" s="105"/>
      <c r="H8" s="28" t="s">
        <v>18</v>
      </c>
    </row>
    <row r="9" spans="2:10" ht="17.100000000000001" customHeight="1" x14ac:dyDescent="0.2">
      <c r="B9" s="192" t="s">
        <v>244</v>
      </c>
      <c r="C9" s="197">
        <v>0</v>
      </c>
      <c r="D9" s="105"/>
      <c r="E9" s="129">
        <v>0</v>
      </c>
      <c r="F9" s="131" t="s">
        <v>242</v>
      </c>
      <c r="G9" s="105"/>
      <c r="H9" s="6"/>
      <c r="J9" s="32" t="s">
        <v>24</v>
      </c>
    </row>
    <row r="10" spans="2:10" ht="17.100000000000001" customHeight="1" x14ac:dyDescent="0.2">
      <c r="B10" s="192"/>
      <c r="C10" s="196"/>
      <c r="D10" s="105"/>
      <c r="E10" s="97"/>
      <c r="F10" s="96"/>
      <c r="G10" s="105"/>
      <c r="H10" s="17"/>
      <c r="J10" s="31"/>
    </row>
    <row r="11" spans="2:10" ht="17.100000000000001" customHeight="1" x14ac:dyDescent="0.25">
      <c r="B11" s="192" t="s">
        <v>245</v>
      </c>
      <c r="C11" s="198">
        <v>0</v>
      </c>
      <c r="D11" s="105"/>
      <c r="E11" s="133"/>
      <c r="F11" s="134"/>
      <c r="G11" s="105"/>
      <c r="H11" s="20" t="s">
        <v>10</v>
      </c>
      <c r="J11" s="127" t="s">
        <v>149</v>
      </c>
    </row>
    <row r="12" spans="2:10" ht="17.100000000000001" customHeight="1" x14ac:dyDescent="0.2">
      <c r="B12" s="193"/>
      <c r="C12" s="199"/>
      <c r="D12" s="105"/>
      <c r="E12" s="135"/>
      <c r="F12" s="136"/>
      <c r="G12" s="105"/>
      <c r="H12" s="6"/>
      <c r="J12" s="81" t="s">
        <v>150</v>
      </c>
    </row>
    <row r="13" spans="2:10" ht="17.100000000000001" customHeight="1" x14ac:dyDescent="0.2">
      <c r="B13" s="98"/>
      <c r="C13" s="98"/>
      <c r="D13" s="105"/>
      <c r="E13" s="98"/>
      <c r="F13" s="137" t="s">
        <v>247</v>
      </c>
      <c r="G13" s="105"/>
      <c r="H13" s="26" t="s">
        <v>11</v>
      </c>
      <c r="J13" s="127"/>
    </row>
    <row r="14" spans="2:10" ht="17.100000000000001" customHeight="1" x14ac:dyDescent="0.2">
      <c r="B14" s="138" t="s">
        <v>252</v>
      </c>
      <c r="C14" s="139" t="e">
        <f>PMT(C9/12,C11*12,-(C7))</f>
        <v>#NUM!</v>
      </c>
      <c r="D14" s="105"/>
      <c r="E14" s="139">
        <f>PMT(E9/12,15*12,-E7)</f>
        <v>0</v>
      </c>
      <c r="F14" s="140" t="s">
        <v>253</v>
      </c>
      <c r="G14" s="105"/>
      <c r="H14" s="263" t="s">
        <v>279</v>
      </c>
      <c r="J14" s="127" t="s">
        <v>151</v>
      </c>
    </row>
    <row r="15" spans="2:10" ht="17.100000000000001" customHeight="1" x14ac:dyDescent="0.2">
      <c r="B15" s="116"/>
      <c r="C15" s="116"/>
      <c r="D15" s="105"/>
      <c r="E15" s="139" t="e">
        <f>IF((C14-E14)&gt;=0,(C14-E14),0)</f>
        <v>#NUM!</v>
      </c>
      <c r="F15" s="140" t="s">
        <v>148</v>
      </c>
      <c r="G15" s="105"/>
      <c r="H15" s="263" t="s">
        <v>12</v>
      </c>
      <c r="J15" s="81" t="s">
        <v>152</v>
      </c>
    </row>
    <row r="16" spans="2:10" ht="17.100000000000001" customHeight="1" x14ac:dyDescent="0.2">
      <c r="B16" s="102"/>
      <c r="C16" s="102"/>
      <c r="D16" s="105"/>
      <c r="E16" s="102"/>
      <c r="F16" s="102"/>
      <c r="G16" s="105"/>
      <c r="H16" s="263" t="s">
        <v>17</v>
      </c>
      <c r="J16" s="127"/>
    </row>
    <row r="17" spans="2:10" ht="17.100000000000001" customHeight="1" x14ac:dyDescent="0.2">
      <c r="B17" s="102"/>
      <c r="C17" s="102"/>
      <c r="D17" s="105"/>
      <c r="E17" s="139">
        <f>PMT(E9/12,20*12,-E7)</f>
        <v>0</v>
      </c>
      <c r="F17" s="140" t="s">
        <v>254</v>
      </c>
      <c r="G17" s="105"/>
      <c r="H17" s="18"/>
      <c r="J17" s="127" t="s">
        <v>153</v>
      </c>
    </row>
    <row r="18" spans="2:10" ht="17.100000000000001" customHeight="1" x14ac:dyDescent="0.2">
      <c r="B18" s="102"/>
      <c r="C18" s="102"/>
      <c r="D18" s="105"/>
      <c r="E18" s="139" t="e">
        <f>IF((C14-E17)&gt;=0,(C14-E17),0)</f>
        <v>#NUM!</v>
      </c>
      <c r="F18" s="140" t="s">
        <v>148</v>
      </c>
      <c r="G18" s="105"/>
      <c r="H18" s="26" t="s">
        <v>14</v>
      </c>
      <c r="J18" s="81" t="s">
        <v>154</v>
      </c>
    </row>
    <row r="19" spans="2:10" ht="17.100000000000001" customHeight="1" x14ac:dyDescent="0.2">
      <c r="B19" s="102"/>
      <c r="C19" s="102"/>
      <c r="D19" s="105"/>
      <c r="E19" s="141"/>
      <c r="F19" s="142"/>
      <c r="G19" s="105"/>
      <c r="H19" s="263" t="s">
        <v>13</v>
      </c>
      <c r="J19" s="127"/>
    </row>
    <row r="20" spans="2:10" ht="17.100000000000001" customHeight="1" x14ac:dyDescent="0.2">
      <c r="B20" s="102"/>
      <c r="C20" s="102"/>
      <c r="D20" s="105"/>
      <c r="E20" s="139">
        <f>PMT(E9/12,30*12,-E7)</f>
        <v>0</v>
      </c>
      <c r="F20" s="140" t="s">
        <v>255</v>
      </c>
      <c r="G20" s="105"/>
      <c r="H20" s="8"/>
      <c r="J20" s="127" t="s">
        <v>155</v>
      </c>
    </row>
    <row r="21" spans="2:10" ht="17.100000000000001" customHeight="1" x14ac:dyDescent="0.2">
      <c r="B21" s="102"/>
      <c r="C21" s="102"/>
      <c r="D21" s="105"/>
      <c r="E21" s="139" t="e">
        <f>IF((C14-E20)&gt;=0,(C14-E20),0)</f>
        <v>#NUM!</v>
      </c>
      <c r="F21" s="140" t="s">
        <v>148</v>
      </c>
      <c r="G21" s="105"/>
      <c r="H21" s="26" t="s">
        <v>15</v>
      </c>
      <c r="J21" s="81" t="s">
        <v>156</v>
      </c>
    </row>
    <row r="22" spans="2:10" ht="17.100000000000001" customHeight="1" x14ac:dyDescent="0.2">
      <c r="B22" s="82" t="s">
        <v>20</v>
      </c>
      <c r="C22" s="102"/>
      <c r="D22" s="105"/>
      <c r="E22" s="102"/>
      <c r="F22" s="143"/>
      <c r="G22" s="105"/>
      <c r="H22" s="263" t="s">
        <v>280</v>
      </c>
    </row>
    <row r="23" spans="2:10" ht="17.100000000000001" customHeight="1" x14ac:dyDescent="0.2">
      <c r="B23" s="102"/>
      <c r="C23" s="102"/>
      <c r="D23" s="144"/>
      <c r="E23" s="102"/>
      <c r="F23" s="102"/>
      <c r="G23" s="144"/>
      <c r="H23" s="6"/>
    </row>
    <row r="24" spans="2:10" ht="17.100000000000001" customHeight="1" x14ac:dyDescent="0.2">
      <c r="B24" s="102"/>
      <c r="C24" s="102"/>
      <c r="D24" s="105"/>
      <c r="E24" s="102"/>
      <c r="F24" s="102"/>
      <c r="G24" s="105"/>
      <c r="H24" s="7"/>
    </row>
    <row r="30" spans="2:10" ht="48" customHeight="1" x14ac:dyDescent="0.2">
      <c r="B30" s="246" t="s">
        <v>134</v>
      </c>
      <c r="C30" s="247"/>
      <c r="D30" s="247"/>
      <c r="E30" s="247"/>
      <c r="G30" s="1"/>
    </row>
  </sheetData>
  <sheetProtection sheet="1" objects="1" scenarios="1"/>
  <mergeCells count="2">
    <mergeCell ref="B3:C3"/>
    <mergeCell ref="B30:E30"/>
  </mergeCells>
  <phoneticPr fontId="2" type="noConversion"/>
  <hyperlinks>
    <hyperlink ref="H2" location="Home!A1" display="return: home"/>
    <hyperlink ref="B22" r:id="rId1"/>
    <hyperlink ref="J12" r:id="rId2"/>
    <hyperlink ref="J15" r:id="rId3"/>
    <hyperlink ref="J18" r:id="rId4"/>
    <hyperlink ref="J21" r:id="rId5"/>
    <hyperlink ref="H15" r:id="rId6"/>
    <hyperlink ref="H16" r:id="rId7"/>
    <hyperlink ref="H14" r:id="rId8" display="click to view your credit 3-in-1 credit report"/>
    <hyperlink ref="H19" location="'Debt Ratio'!A1" display="click to calculate your debt ratios"/>
    <hyperlink ref="H22" r:id="rId9"/>
    <hyperlink ref="H8" location="'Amortization Table'!A1" display="click to view amortization"/>
  </hyperlinks>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5"/>
  <sheetViews>
    <sheetView workbookViewId="0"/>
  </sheetViews>
  <sheetFormatPr defaultRowHeight="12.75" x14ac:dyDescent="0.2"/>
  <cols>
    <col min="1" max="1" width="4.5703125" style="1" customWidth="1"/>
    <col min="2" max="2" width="42.7109375" style="1" customWidth="1"/>
    <col min="3" max="3" width="15.7109375" style="1" customWidth="1"/>
    <col min="4" max="4" width="1.140625" style="4" customWidth="1"/>
    <col min="5" max="5" width="15.7109375" style="1" customWidth="1"/>
    <col min="6" max="6" width="9.28515625" style="1" customWidth="1"/>
    <col min="7" max="7" width="53.5703125" style="1" customWidth="1"/>
    <col min="8" max="16384" width="9.140625" style="1"/>
  </cols>
  <sheetData>
    <row r="2" spans="1:7" ht="18" x14ac:dyDescent="0.25">
      <c r="B2" s="15" t="s">
        <v>127</v>
      </c>
      <c r="G2" s="16" t="s">
        <v>1</v>
      </c>
    </row>
    <row r="3" spans="1:7" ht="26.25" customHeight="1" x14ac:dyDescent="0.2">
      <c r="B3" s="244" t="s">
        <v>90</v>
      </c>
      <c r="C3" s="245"/>
      <c r="D3" s="1"/>
      <c r="E3" s="4"/>
      <c r="F3" s="4"/>
    </row>
    <row r="4" spans="1:7" ht="9.9499999999999993" customHeight="1" x14ac:dyDescent="0.2">
      <c r="B4" s="12"/>
      <c r="C4" s="12"/>
      <c r="E4" s="13"/>
      <c r="F4" s="4"/>
    </row>
    <row r="5" spans="1:7" ht="20.25" customHeight="1" x14ac:dyDescent="0.2">
      <c r="B5" s="231" t="s">
        <v>67</v>
      </c>
      <c r="C5" s="103" t="s">
        <v>65</v>
      </c>
      <c r="D5" s="104"/>
      <c r="E5" s="104"/>
      <c r="F5" s="59"/>
      <c r="G5" s="11" t="s">
        <v>0</v>
      </c>
    </row>
    <row r="6" spans="1:7" ht="20.100000000000001" customHeight="1" x14ac:dyDescent="0.2">
      <c r="B6" s="240" t="s">
        <v>128</v>
      </c>
      <c r="C6" s="206">
        <v>0</v>
      </c>
      <c r="D6" s="105"/>
      <c r="E6" s="233"/>
      <c r="F6" s="60"/>
      <c r="G6" s="6"/>
    </row>
    <row r="7" spans="1:7" ht="20.100000000000001" customHeight="1" x14ac:dyDescent="0.2">
      <c r="B7" s="241" t="s">
        <v>129</v>
      </c>
      <c r="C7" s="207">
        <v>0</v>
      </c>
      <c r="D7" s="105"/>
      <c r="E7" s="233"/>
      <c r="F7" s="61"/>
      <c r="G7" s="9" t="s">
        <v>263</v>
      </c>
    </row>
    <row r="8" spans="1:7" ht="17.100000000000001" customHeight="1" x14ac:dyDescent="0.2">
      <c r="A8" s="4"/>
      <c r="B8" s="235"/>
      <c r="C8" s="233"/>
      <c r="D8" s="105"/>
      <c r="E8" s="233"/>
      <c r="F8" s="61"/>
      <c r="G8" s="250" t="s">
        <v>262</v>
      </c>
    </row>
    <row r="9" spans="1:7" ht="47.25" customHeight="1" x14ac:dyDescent="0.2">
      <c r="A9" s="4"/>
      <c r="B9" s="102"/>
      <c r="C9" s="236" t="s">
        <v>130</v>
      </c>
      <c r="D9" s="237"/>
      <c r="E9" s="238" t="s">
        <v>131</v>
      </c>
      <c r="F9" s="4"/>
      <c r="G9" s="251"/>
    </row>
    <row r="10" spans="1:7" ht="16.5" customHeight="1" x14ac:dyDescent="0.2">
      <c r="A10" s="4"/>
      <c r="B10" s="102"/>
      <c r="C10" s="102"/>
      <c r="D10" s="105"/>
      <c r="E10" s="183"/>
      <c r="F10" s="4"/>
      <c r="G10" s="43"/>
    </row>
    <row r="11" spans="1:7" ht="20.100000000000001" customHeight="1" x14ac:dyDescent="0.2">
      <c r="A11" s="4"/>
      <c r="B11" s="216" t="s">
        <v>111</v>
      </c>
      <c r="C11" s="217">
        <f>SUM(C6*0.7)</f>
        <v>0</v>
      </c>
      <c r="D11" s="105"/>
      <c r="E11" s="178">
        <f>IF(($C$6-$C$7-C11)&gt;=0,($C$6-$C$7-C11),0)</f>
        <v>0</v>
      </c>
      <c r="F11" s="62"/>
      <c r="G11" s="9" t="s">
        <v>2</v>
      </c>
    </row>
    <row r="12" spans="1:7" ht="20.100000000000001" customHeight="1" x14ac:dyDescent="0.2">
      <c r="A12" s="4"/>
      <c r="B12" s="216" t="s">
        <v>112</v>
      </c>
      <c r="C12" s="217">
        <f>SUM(C6*0.75)</f>
        <v>0</v>
      </c>
      <c r="D12" s="105"/>
      <c r="E12" s="178">
        <f>IF(($C$6-$C$7-C12)&gt;=0,($C$6-$C$7-C12),0)</f>
        <v>0</v>
      </c>
      <c r="F12" s="4"/>
      <c r="G12" s="26" t="s">
        <v>264</v>
      </c>
    </row>
    <row r="13" spans="1:7" ht="20.100000000000001" customHeight="1" x14ac:dyDescent="0.2">
      <c r="A13" s="4"/>
      <c r="B13" s="216" t="s">
        <v>113</v>
      </c>
      <c r="C13" s="217">
        <f>SUM(C6*0.8)</f>
        <v>0</v>
      </c>
      <c r="D13" s="105"/>
      <c r="E13" s="178">
        <f>IF(($C$6-$C$7-C13)&gt;=0,($C$6-$C$7-C13),0)</f>
        <v>0</v>
      </c>
      <c r="F13" s="42"/>
      <c r="G13" s="263" t="s">
        <v>265</v>
      </c>
    </row>
    <row r="14" spans="1:7" ht="20.100000000000001" customHeight="1" x14ac:dyDescent="0.2">
      <c r="A14" s="4"/>
      <c r="B14" s="231" t="s">
        <v>133</v>
      </c>
      <c r="C14" s="239"/>
      <c r="D14" s="105"/>
      <c r="E14" s="239"/>
      <c r="F14" s="42"/>
      <c r="G14" s="25"/>
    </row>
    <row r="15" spans="1:7" ht="20.100000000000001" customHeight="1" x14ac:dyDescent="0.2">
      <c r="A15" s="4"/>
      <c r="B15" s="216" t="s">
        <v>114</v>
      </c>
      <c r="C15" s="217">
        <f>SUM(C6*0.85)</f>
        <v>0</v>
      </c>
      <c r="D15" s="105"/>
      <c r="E15" s="178">
        <f>IF(($C$6-$C$7-C15)&gt;=0,($C$6-$C$7-C15),0)</f>
        <v>0</v>
      </c>
      <c r="F15" s="42"/>
      <c r="G15" s="26" t="s">
        <v>266</v>
      </c>
    </row>
    <row r="16" spans="1:7" ht="20.100000000000001" customHeight="1" x14ac:dyDescent="0.2">
      <c r="B16" s="216" t="s">
        <v>115</v>
      </c>
      <c r="C16" s="217">
        <f>SUM(C6*0.9)</f>
        <v>0</v>
      </c>
      <c r="D16" s="105"/>
      <c r="E16" s="178">
        <f>IF(($C$6-$C$7-C16)&gt;=0,($C$6-$C$7-C16),0)</f>
        <v>0</v>
      </c>
      <c r="F16" s="42"/>
      <c r="G16" s="124" t="s">
        <v>267</v>
      </c>
    </row>
    <row r="17" spans="1:7" ht="20.100000000000001" customHeight="1" x14ac:dyDescent="0.2">
      <c r="B17" s="216" t="s">
        <v>116</v>
      </c>
      <c r="C17" s="217">
        <f>SUM(C6*0.95)</f>
        <v>0</v>
      </c>
      <c r="D17" s="105"/>
      <c r="E17" s="178">
        <f>IF(($C$6-$C$7-C17)&gt;=0,($C$6-$C$7-C17),0)</f>
        <v>0</v>
      </c>
      <c r="F17" s="42"/>
      <c r="G17" s="263" t="s">
        <v>268</v>
      </c>
    </row>
    <row r="18" spans="1:7" ht="20.100000000000001" customHeight="1" x14ac:dyDescent="0.2">
      <c r="B18" s="216" t="s">
        <v>132</v>
      </c>
      <c r="C18" s="217">
        <f>SUM(C6*0.97)</f>
        <v>0</v>
      </c>
      <c r="D18" s="105"/>
      <c r="E18" s="178">
        <f>IF(($C$6-$C$7-C18)&gt;=0,($C$6-$C$7-C18),0)</f>
        <v>0</v>
      </c>
      <c r="F18" s="42"/>
      <c r="G18" s="25"/>
    </row>
    <row r="19" spans="1:7" ht="20.100000000000001" customHeight="1" x14ac:dyDescent="0.2">
      <c r="F19" s="4"/>
      <c r="G19" s="26" t="s">
        <v>269</v>
      </c>
    </row>
    <row r="20" spans="1:7" ht="20.100000000000001" customHeight="1" x14ac:dyDescent="0.2">
      <c r="F20" s="42"/>
      <c r="G20" s="263" t="s">
        <v>270</v>
      </c>
    </row>
    <row r="21" spans="1:7" ht="20.100000000000001" customHeight="1" x14ac:dyDescent="0.2">
      <c r="B21" s="149"/>
      <c r="C21" s="85"/>
      <c r="D21" s="150"/>
      <c r="E21" s="85"/>
      <c r="F21" s="42"/>
      <c r="G21" s="263" t="s">
        <v>271</v>
      </c>
    </row>
    <row r="22" spans="1:7" s="46" customFormat="1" ht="20.100000000000001" customHeight="1" x14ac:dyDescent="0.2">
      <c r="A22" s="1"/>
      <c r="B22" s="252"/>
      <c r="C22" s="253"/>
      <c r="D22" s="253"/>
      <c r="E22" s="253"/>
      <c r="G22" s="208"/>
    </row>
    <row r="23" spans="1:7" ht="12" customHeight="1" x14ac:dyDescent="0.2">
      <c r="B23" s="252"/>
      <c r="C23" s="253"/>
      <c r="D23" s="253"/>
      <c r="E23" s="253"/>
      <c r="G23" s="39"/>
    </row>
    <row r="24" spans="1:7" ht="18.75" customHeight="1" x14ac:dyDescent="0.2">
      <c r="B24" s="85"/>
      <c r="C24" s="85"/>
      <c r="D24" s="150"/>
      <c r="E24" s="85"/>
    </row>
    <row r="25" spans="1:7" ht="18" customHeight="1" x14ac:dyDescent="0.2"/>
  </sheetData>
  <sheetProtection sheet="1" objects="1" scenarios="1"/>
  <mergeCells count="4">
    <mergeCell ref="G8:G9"/>
    <mergeCell ref="B3:C3"/>
    <mergeCell ref="B22:E22"/>
    <mergeCell ref="B23:E23"/>
  </mergeCells>
  <phoneticPr fontId="2" type="noConversion"/>
  <hyperlinks>
    <hyperlink ref="G2" location="Home!A1" display="return: home page"/>
    <hyperlink ref="G13" r:id="rId1"/>
    <hyperlink ref="G16" r:id="rId2"/>
    <hyperlink ref="G20" r:id="rId3"/>
    <hyperlink ref="G17" r:id="rId4"/>
    <hyperlink ref="G21" r:id="rId5"/>
  </hyperlinks>
  <pageMargins left="0.75" right="0.75" top="1" bottom="1" header="0.5" footer="0.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workbookViewId="0"/>
  </sheetViews>
  <sheetFormatPr defaultRowHeight="12.75" x14ac:dyDescent="0.2"/>
  <cols>
    <col min="1" max="1" width="4.5703125" style="1" customWidth="1"/>
    <col min="2" max="2" width="42.7109375" style="1" customWidth="1"/>
    <col min="3" max="3" width="13.7109375" style="1" customWidth="1"/>
    <col min="4" max="4" width="1.140625" style="4" customWidth="1"/>
    <col min="5" max="5" width="13.7109375" style="1" customWidth="1"/>
    <col min="6" max="6" width="13.42578125" style="1" customWidth="1"/>
    <col min="7" max="7" width="53.5703125" style="1" customWidth="1"/>
    <col min="8" max="16384" width="9.140625" style="1"/>
  </cols>
  <sheetData>
    <row r="2" spans="1:7" ht="18" x14ac:dyDescent="0.25">
      <c r="B2" s="15" t="s">
        <v>110</v>
      </c>
      <c r="G2" s="16" t="s">
        <v>1</v>
      </c>
    </row>
    <row r="3" spans="1:7" ht="26.25" customHeight="1" x14ac:dyDescent="0.2">
      <c r="B3" s="244" t="s">
        <v>90</v>
      </c>
      <c r="C3" s="245"/>
      <c r="D3" s="1"/>
      <c r="E3" s="4"/>
      <c r="F3" s="4"/>
    </row>
    <row r="4" spans="1:7" ht="9.9499999999999993" customHeight="1" x14ac:dyDescent="0.2">
      <c r="B4" s="12"/>
      <c r="C4" s="12"/>
      <c r="E4" s="13"/>
      <c r="F4" s="4"/>
    </row>
    <row r="5" spans="1:7" ht="20.25" customHeight="1" x14ac:dyDescent="0.2">
      <c r="B5" s="231"/>
      <c r="C5" s="103" t="s">
        <v>65</v>
      </c>
      <c r="D5" s="104"/>
      <c r="E5" s="104"/>
      <c r="F5" s="59"/>
      <c r="G5" s="11" t="s">
        <v>0</v>
      </c>
    </row>
    <row r="6" spans="1:7" ht="20.100000000000001" customHeight="1" x14ac:dyDescent="0.2">
      <c r="B6" s="210" t="s">
        <v>119</v>
      </c>
      <c r="C6" s="189">
        <v>0</v>
      </c>
      <c r="D6" s="105"/>
      <c r="E6" s="233"/>
      <c r="F6" s="60"/>
      <c r="G6" s="6"/>
    </row>
    <row r="7" spans="1:7" ht="30" customHeight="1" x14ac:dyDescent="0.2">
      <c r="B7" s="234" t="s">
        <v>120</v>
      </c>
      <c r="C7" s="190">
        <v>0</v>
      </c>
      <c r="D7" s="105"/>
      <c r="E7" s="233"/>
      <c r="F7" s="61"/>
      <c r="G7" s="209" t="s">
        <v>263</v>
      </c>
    </row>
    <row r="8" spans="1:7" ht="17.100000000000001" customHeight="1" x14ac:dyDescent="0.2">
      <c r="A8" s="4"/>
      <c r="B8" s="235"/>
      <c r="C8" s="233"/>
      <c r="D8" s="105"/>
      <c r="E8" s="233"/>
      <c r="F8" s="61"/>
      <c r="G8" s="250" t="s">
        <v>272</v>
      </c>
    </row>
    <row r="9" spans="1:7" ht="25.5" customHeight="1" x14ac:dyDescent="0.2">
      <c r="A9" s="4"/>
      <c r="B9" s="102"/>
      <c r="C9" s="236" t="s">
        <v>118</v>
      </c>
      <c r="D9" s="237"/>
      <c r="E9" s="238" t="s">
        <v>23</v>
      </c>
      <c r="F9" s="4"/>
      <c r="G9" s="251"/>
    </row>
    <row r="10" spans="1:7" ht="17.100000000000001" customHeight="1" x14ac:dyDescent="0.2">
      <c r="A10" s="4"/>
      <c r="B10" s="102"/>
      <c r="C10" s="102"/>
      <c r="D10" s="105"/>
      <c r="E10" s="183"/>
      <c r="F10" s="4"/>
      <c r="G10" s="43"/>
    </row>
    <row r="11" spans="1:7" ht="20.100000000000001" customHeight="1" x14ac:dyDescent="0.2">
      <c r="A11" s="4"/>
      <c r="B11" s="216" t="s">
        <v>111</v>
      </c>
      <c r="C11" s="217">
        <f>SUM(C6*0.7)</f>
        <v>0</v>
      </c>
      <c r="D11" s="105"/>
      <c r="E11" s="178">
        <f>SUM(C11-$C$7)</f>
        <v>0</v>
      </c>
      <c r="F11" s="62"/>
      <c r="G11" s="9" t="s">
        <v>2</v>
      </c>
    </row>
    <row r="12" spans="1:7" ht="20.100000000000001" customHeight="1" x14ac:dyDescent="0.2">
      <c r="A12" s="4"/>
      <c r="B12" s="216" t="s">
        <v>112</v>
      </c>
      <c r="C12" s="217">
        <f>SUM(C6*0.75)</f>
        <v>0</v>
      </c>
      <c r="D12" s="105"/>
      <c r="E12" s="178">
        <f>SUM(C12-$C$7)</f>
        <v>0</v>
      </c>
      <c r="F12" s="4"/>
      <c r="G12" s="26" t="s">
        <v>264</v>
      </c>
    </row>
    <row r="13" spans="1:7" ht="20.100000000000001" customHeight="1" x14ac:dyDescent="0.2">
      <c r="A13" s="4"/>
      <c r="B13" s="216" t="s">
        <v>113</v>
      </c>
      <c r="C13" s="217">
        <f>SUM(C6*0.8)</f>
        <v>0</v>
      </c>
      <c r="D13" s="105"/>
      <c r="E13" s="178">
        <f>SUM(C13-$C$7)</f>
        <v>0</v>
      </c>
      <c r="F13" s="42"/>
      <c r="G13" s="263" t="s">
        <v>265</v>
      </c>
    </row>
    <row r="14" spans="1:7" ht="20.100000000000001" customHeight="1" x14ac:dyDescent="0.2">
      <c r="A14" s="4"/>
      <c r="B14" s="231" t="s">
        <v>126</v>
      </c>
      <c r="C14" s="239"/>
      <c r="D14" s="105"/>
      <c r="E14" s="239"/>
      <c r="F14" s="42"/>
      <c r="G14" s="25"/>
    </row>
    <row r="15" spans="1:7" ht="20.100000000000001" customHeight="1" x14ac:dyDescent="0.2">
      <c r="A15" s="4"/>
      <c r="B15" s="216" t="s">
        <v>114</v>
      </c>
      <c r="C15" s="217">
        <f>SUM(C6*0.85)</f>
        <v>0</v>
      </c>
      <c r="D15" s="105"/>
      <c r="E15" s="178">
        <f>SUM(C15-$C$7)</f>
        <v>0</v>
      </c>
      <c r="F15" s="42"/>
      <c r="G15" s="26" t="s">
        <v>273</v>
      </c>
    </row>
    <row r="16" spans="1:7" ht="20.100000000000001" customHeight="1" x14ac:dyDescent="0.2">
      <c r="B16" s="216" t="s">
        <v>115</v>
      </c>
      <c r="C16" s="217">
        <f>SUM(C6*0.9)</f>
        <v>0</v>
      </c>
      <c r="D16" s="105"/>
      <c r="E16" s="178">
        <f>SUM(C16-$C$7)</f>
        <v>0</v>
      </c>
      <c r="F16" s="42"/>
      <c r="G16" s="263" t="s">
        <v>274</v>
      </c>
    </row>
    <row r="17" spans="1:7" ht="20.100000000000001" customHeight="1" x14ac:dyDescent="0.2">
      <c r="B17" s="216" t="s">
        <v>116</v>
      </c>
      <c r="C17" s="217">
        <f>SUM(C6*0.95)</f>
        <v>0</v>
      </c>
      <c r="D17" s="105"/>
      <c r="E17" s="178">
        <f>SUM(C17-$C$7)</f>
        <v>0</v>
      </c>
      <c r="F17" s="42"/>
      <c r="G17" s="263" t="s">
        <v>275</v>
      </c>
    </row>
    <row r="18" spans="1:7" ht="20.100000000000001" customHeight="1" x14ac:dyDescent="0.2">
      <c r="B18" s="216" t="s">
        <v>117</v>
      </c>
      <c r="C18" s="217">
        <f>SUM(C6*1)</f>
        <v>0</v>
      </c>
      <c r="D18" s="105"/>
      <c r="E18" s="178">
        <f>SUM(C18-$C$7)</f>
        <v>0</v>
      </c>
      <c r="F18" s="42"/>
      <c r="G18" s="25"/>
    </row>
    <row r="19" spans="1:7" ht="15" customHeight="1" x14ac:dyDescent="0.2">
      <c r="F19" s="4"/>
      <c r="G19" s="26" t="s">
        <v>276</v>
      </c>
    </row>
    <row r="20" spans="1:7" ht="15" customHeight="1" x14ac:dyDescent="0.2">
      <c r="F20" s="42"/>
      <c r="G20" s="263" t="s">
        <v>277</v>
      </c>
    </row>
    <row r="21" spans="1:7" ht="15" customHeight="1" x14ac:dyDescent="0.2">
      <c r="B21" s="149" t="s">
        <v>121</v>
      </c>
      <c r="C21" s="85"/>
      <c r="D21" s="150"/>
      <c r="E21" s="85"/>
      <c r="F21" s="42"/>
      <c r="G21" s="263" t="s">
        <v>278</v>
      </c>
    </row>
    <row r="22" spans="1:7" s="46" customFormat="1" ht="31.5" customHeight="1" x14ac:dyDescent="0.2">
      <c r="A22" s="1"/>
      <c r="B22" s="252" t="s">
        <v>122</v>
      </c>
      <c r="C22" s="253"/>
      <c r="D22" s="253"/>
      <c r="E22" s="253"/>
      <c r="G22" s="208"/>
    </row>
    <row r="23" spans="1:7" ht="29.25" customHeight="1" x14ac:dyDescent="0.2">
      <c r="B23" s="252" t="s">
        <v>123</v>
      </c>
      <c r="C23" s="253"/>
      <c r="D23" s="253"/>
      <c r="E23" s="253"/>
      <c r="G23" s="39"/>
    </row>
    <row r="24" spans="1:7" ht="40.5" customHeight="1" x14ac:dyDescent="0.2">
      <c r="B24" s="252" t="s">
        <v>124</v>
      </c>
      <c r="C24" s="253"/>
      <c r="D24" s="253"/>
      <c r="E24" s="253"/>
    </row>
    <row r="25" spans="1:7" ht="18.75" customHeight="1" x14ac:dyDescent="0.2">
      <c r="B25" s="85" t="s">
        <v>125</v>
      </c>
      <c r="C25" s="85"/>
      <c r="D25" s="150"/>
      <c r="E25" s="85"/>
    </row>
    <row r="26" spans="1:7" ht="18" customHeight="1" x14ac:dyDescent="0.2"/>
  </sheetData>
  <sheetProtection sheet="1" objects="1" scenarios="1"/>
  <mergeCells count="5">
    <mergeCell ref="G8:G9"/>
    <mergeCell ref="B3:C3"/>
    <mergeCell ref="B22:E22"/>
    <mergeCell ref="B23:E23"/>
    <mergeCell ref="B24:E24"/>
  </mergeCells>
  <phoneticPr fontId="2" type="noConversion"/>
  <hyperlinks>
    <hyperlink ref="G2" location="Home!A1" display="return: home page"/>
    <hyperlink ref="G16" r:id="rId1"/>
    <hyperlink ref="G20" r:id="rId2"/>
    <hyperlink ref="G17" r:id="rId3"/>
    <hyperlink ref="G21" r:id="rId4"/>
    <hyperlink ref="G13" r:id="rId5"/>
  </hyperlinks>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9"/>
  <sheetViews>
    <sheetView workbookViewId="0"/>
  </sheetViews>
  <sheetFormatPr defaultRowHeight="12.75" x14ac:dyDescent="0.2"/>
  <cols>
    <col min="1" max="1" width="4.5703125" style="1" customWidth="1"/>
    <col min="2" max="2" width="41.85546875" style="1" customWidth="1"/>
    <col min="3" max="3" width="13.7109375" style="1" customWidth="1"/>
    <col min="4" max="4" width="1.140625" style="4" customWidth="1"/>
    <col min="5" max="5" width="13.7109375" style="1" customWidth="1"/>
    <col min="6" max="6" width="29.140625" style="1" customWidth="1"/>
    <col min="7" max="7" width="1.140625" style="4" customWidth="1"/>
    <col min="8" max="8" width="53.5703125" style="1" customWidth="1"/>
    <col min="9" max="16384" width="9.140625" style="1"/>
  </cols>
  <sheetData>
    <row r="2" spans="2:8" ht="18" x14ac:dyDescent="0.25">
      <c r="B2" s="15" t="s">
        <v>94</v>
      </c>
      <c r="H2" s="16" t="s">
        <v>1</v>
      </c>
    </row>
    <row r="3" spans="2:8" ht="26.25" customHeight="1" x14ac:dyDescent="0.2">
      <c r="B3" s="244" t="s">
        <v>90</v>
      </c>
      <c r="C3" s="245"/>
      <c r="D3" s="1"/>
      <c r="E3" s="4"/>
      <c r="F3" s="4"/>
      <c r="G3" s="1"/>
    </row>
    <row r="4" spans="2:8" ht="9.9499999999999993" customHeight="1" x14ac:dyDescent="0.2">
      <c r="B4" s="12"/>
      <c r="C4" s="12"/>
      <c r="E4" s="13"/>
      <c r="F4" s="4"/>
    </row>
    <row r="5" spans="2:8" ht="20.25" customHeight="1" x14ac:dyDescent="0.2">
      <c r="B5" s="231" t="s">
        <v>67</v>
      </c>
      <c r="C5" s="103" t="s">
        <v>65</v>
      </c>
      <c r="D5" s="104"/>
      <c r="E5" s="103" t="s">
        <v>66</v>
      </c>
      <c r="F5" s="232" t="s">
        <v>68</v>
      </c>
      <c r="G5" s="5"/>
      <c r="H5" s="11" t="s">
        <v>0</v>
      </c>
    </row>
    <row r="6" spans="2:8" ht="20.100000000000001" customHeight="1" x14ac:dyDescent="0.2">
      <c r="B6" s="210" t="s">
        <v>69</v>
      </c>
      <c r="C6" s="57">
        <v>0</v>
      </c>
      <c r="D6" s="105"/>
      <c r="E6" s="185">
        <v>0</v>
      </c>
      <c r="F6" s="211" t="s">
        <v>74</v>
      </c>
      <c r="G6" s="10"/>
      <c r="H6" s="6"/>
    </row>
    <row r="7" spans="2:8" ht="20.100000000000001" customHeight="1" x14ac:dyDescent="0.2">
      <c r="B7" s="131" t="s">
        <v>70</v>
      </c>
      <c r="C7" s="57">
        <v>0</v>
      </c>
      <c r="D7" s="105"/>
      <c r="E7" s="57">
        <v>0</v>
      </c>
      <c r="F7" s="212" t="s">
        <v>75</v>
      </c>
      <c r="G7" s="10"/>
      <c r="H7" s="9" t="s">
        <v>60</v>
      </c>
    </row>
    <row r="8" spans="2:8" ht="20.100000000000001" customHeight="1" x14ac:dyDescent="0.2">
      <c r="B8" s="131" t="s">
        <v>70</v>
      </c>
      <c r="C8" s="57">
        <v>0</v>
      </c>
      <c r="D8" s="105"/>
      <c r="E8" s="57">
        <v>0</v>
      </c>
      <c r="F8" s="212" t="s">
        <v>76</v>
      </c>
      <c r="G8" s="10"/>
      <c r="H8" s="43" t="s">
        <v>91</v>
      </c>
    </row>
    <row r="9" spans="2:8" ht="20.100000000000001" customHeight="1" x14ac:dyDescent="0.2">
      <c r="B9" s="131" t="s">
        <v>70</v>
      </c>
      <c r="C9" s="57">
        <v>0</v>
      </c>
      <c r="D9" s="105"/>
      <c r="E9" s="56">
        <v>0</v>
      </c>
      <c r="F9" s="213" t="s">
        <v>77</v>
      </c>
      <c r="G9" s="10"/>
      <c r="H9" s="43" t="s">
        <v>92</v>
      </c>
    </row>
    <row r="10" spans="2:8" ht="20.100000000000001" customHeight="1" x14ac:dyDescent="0.2">
      <c r="B10" s="131" t="s">
        <v>70</v>
      </c>
      <c r="C10" s="57">
        <v>0</v>
      </c>
      <c r="D10" s="105"/>
      <c r="E10" s="144"/>
      <c r="F10" s="144"/>
      <c r="G10" s="1"/>
      <c r="H10" s="43" t="s">
        <v>93</v>
      </c>
    </row>
    <row r="11" spans="2:8" ht="20.100000000000001" customHeight="1" x14ac:dyDescent="0.2">
      <c r="B11" s="229" t="s">
        <v>71</v>
      </c>
      <c r="C11" s="57">
        <v>0</v>
      </c>
      <c r="D11" s="105"/>
      <c r="E11" s="218">
        <f>SUM(E6:E9)</f>
        <v>0</v>
      </c>
      <c r="F11" s="219" t="s">
        <v>79</v>
      </c>
      <c r="G11" s="10"/>
      <c r="H11" s="6"/>
    </row>
    <row r="12" spans="2:8" ht="20.100000000000001" customHeight="1" x14ac:dyDescent="0.2">
      <c r="B12" s="229" t="s">
        <v>72</v>
      </c>
      <c r="C12" s="57">
        <v>0</v>
      </c>
      <c r="D12" s="105"/>
      <c r="E12" s="175"/>
      <c r="F12" s="144"/>
      <c r="H12" s="9" t="s">
        <v>2</v>
      </c>
    </row>
    <row r="13" spans="2:8" ht="20.100000000000001" customHeight="1" x14ac:dyDescent="0.2">
      <c r="B13" s="170" t="s">
        <v>73</v>
      </c>
      <c r="C13" s="56">
        <v>0</v>
      </c>
      <c r="D13" s="105"/>
      <c r="E13" s="223"/>
      <c r="F13" s="183"/>
      <c r="G13" s="10"/>
      <c r="H13" s="6"/>
    </row>
    <row r="14" spans="2:8" ht="15" customHeight="1" x14ac:dyDescent="0.2">
      <c r="B14" s="102"/>
      <c r="C14" s="102"/>
      <c r="D14" s="105"/>
      <c r="E14" s="183"/>
      <c r="F14" s="183"/>
      <c r="G14" s="10"/>
      <c r="H14" s="26" t="s">
        <v>58</v>
      </c>
    </row>
    <row r="15" spans="2:8" ht="20.100000000000001" customHeight="1" x14ac:dyDescent="0.2">
      <c r="B15" s="216" t="s">
        <v>78</v>
      </c>
      <c r="C15" s="217">
        <f>SUM(C6:C13)</f>
        <v>0</v>
      </c>
      <c r="D15" s="105"/>
      <c r="E15" s="183"/>
      <c r="F15" s="183"/>
      <c r="G15" s="10"/>
      <c r="H15" s="263" t="s">
        <v>231</v>
      </c>
    </row>
    <row r="16" spans="2:8" ht="15" customHeight="1" x14ac:dyDescent="0.2">
      <c r="B16" s="98"/>
      <c r="C16" s="98"/>
      <c r="D16" s="105"/>
      <c r="E16" s="175"/>
      <c r="F16" s="144"/>
      <c r="H16" s="263" t="s">
        <v>230</v>
      </c>
    </row>
    <row r="17" spans="1:8" ht="20.100000000000001" customHeight="1" x14ac:dyDescent="0.2">
      <c r="B17" s="177" t="s">
        <v>80</v>
      </c>
      <c r="C17" s="230" t="e">
        <f>SUM(C15/E11)</f>
        <v>#DIV/0!</v>
      </c>
      <c r="D17" s="105"/>
      <c r="E17" s="183"/>
      <c r="F17" s="183"/>
      <c r="G17" s="10"/>
      <c r="H17" s="263" t="s">
        <v>229</v>
      </c>
    </row>
    <row r="18" spans="1:8" ht="15" customHeight="1" x14ac:dyDescent="0.2">
      <c r="D18" s="10"/>
      <c r="E18" s="42"/>
      <c r="F18" s="42"/>
      <c r="G18" s="10"/>
      <c r="H18" s="48"/>
    </row>
    <row r="19" spans="1:8" s="46" customFormat="1" ht="20.25" customHeight="1" x14ac:dyDescent="0.2">
      <c r="A19" s="1"/>
      <c r="B19" s="49" t="s">
        <v>81</v>
      </c>
      <c r="C19" s="50"/>
      <c r="D19" s="51"/>
      <c r="E19" s="50"/>
      <c r="G19" s="47"/>
      <c r="H19" s="26" t="s">
        <v>59</v>
      </c>
    </row>
    <row r="20" spans="1:8" ht="18" customHeight="1" x14ac:dyDescent="0.2">
      <c r="B20" s="151" t="s">
        <v>82</v>
      </c>
      <c r="C20" s="52"/>
      <c r="D20" s="53"/>
      <c r="E20" s="52"/>
      <c r="H20" s="263" t="s">
        <v>237</v>
      </c>
    </row>
    <row r="21" spans="1:8" ht="15" customHeight="1" x14ac:dyDescent="0.2">
      <c r="B21" s="52" t="s">
        <v>89</v>
      </c>
      <c r="C21" s="52"/>
      <c r="D21" s="53"/>
      <c r="E21" s="52"/>
      <c r="H21" s="263" t="s">
        <v>238</v>
      </c>
    </row>
    <row r="22" spans="1:8" ht="18" customHeight="1" x14ac:dyDescent="0.2">
      <c r="B22" s="151" t="s">
        <v>83</v>
      </c>
      <c r="C22" s="52"/>
      <c r="D22" s="53"/>
      <c r="E22" s="52"/>
      <c r="H22" s="58"/>
    </row>
    <row r="23" spans="1:8" ht="27.75" customHeight="1" x14ac:dyDescent="0.2">
      <c r="B23" s="254" t="s">
        <v>84</v>
      </c>
      <c r="C23" s="254"/>
      <c r="D23" s="254"/>
      <c r="E23" s="254"/>
      <c r="H23" s="39"/>
    </row>
    <row r="24" spans="1:8" ht="18" customHeight="1" x14ac:dyDescent="0.2">
      <c r="B24" s="151" t="s">
        <v>85</v>
      </c>
      <c r="C24" s="52"/>
      <c r="D24" s="53"/>
      <c r="E24" s="52"/>
    </row>
    <row r="25" spans="1:8" ht="24" customHeight="1" x14ac:dyDescent="0.2">
      <c r="B25" s="254" t="s">
        <v>86</v>
      </c>
      <c r="C25" s="254"/>
      <c r="D25" s="254"/>
      <c r="E25" s="254"/>
    </row>
    <row r="26" spans="1:8" ht="18" customHeight="1" x14ac:dyDescent="0.2">
      <c r="B26" s="151" t="s">
        <v>87</v>
      </c>
      <c r="C26" s="52"/>
      <c r="D26" s="53"/>
      <c r="E26" s="52"/>
    </row>
    <row r="27" spans="1:8" x14ac:dyDescent="0.2">
      <c r="B27" s="52" t="s">
        <v>88</v>
      </c>
      <c r="C27" s="52"/>
      <c r="D27" s="53"/>
      <c r="E27" s="52"/>
    </row>
    <row r="28" spans="1:8" x14ac:dyDescent="0.2">
      <c r="B28" s="30"/>
      <c r="C28" s="30"/>
      <c r="D28" s="37"/>
      <c r="E28" s="30"/>
    </row>
    <row r="29" spans="1:8" x14ac:dyDescent="0.2">
      <c r="B29" s="30"/>
      <c r="C29" s="30"/>
      <c r="D29" s="37"/>
      <c r="E29" s="30"/>
    </row>
  </sheetData>
  <sheetProtection sheet="1" objects="1" scenarios="1"/>
  <mergeCells count="3">
    <mergeCell ref="B3:C3"/>
    <mergeCell ref="B23:E23"/>
    <mergeCell ref="B25:E25"/>
  </mergeCells>
  <phoneticPr fontId="2" type="noConversion"/>
  <hyperlinks>
    <hyperlink ref="H2" location="Home!A1" display="return: home page"/>
    <hyperlink ref="H16" r:id="rId1"/>
    <hyperlink ref="H17" r:id="rId2"/>
    <hyperlink ref="H15" r:id="rId3"/>
    <hyperlink ref="H21" r:id="rId4"/>
    <hyperlink ref="H20" r:id="rId5"/>
  </hyperlink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Home</vt:lpstr>
      <vt:lpstr>Monthly Payment</vt:lpstr>
      <vt:lpstr>How Much to Afford</vt:lpstr>
      <vt:lpstr>Loan Comparison</vt:lpstr>
      <vt:lpstr>Loan Payoff</vt:lpstr>
      <vt:lpstr>Refi Calc</vt:lpstr>
      <vt:lpstr>Down LTV</vt:lpstr>
      <vt:lpstr>Equity LTV</vt:lpstr>
      <vt:lpstr>Debt Ratio</vt:lpstr>
      <vt:lpstr>Housing Ratio</vt:lpstr>
      <vt:lpstr>Debt Consolidation Wkst</vt:lpstr>
      <vt:lpstr>Amortization Table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Krayton Davis</dc:creator>
  <cp:lastModifiedBy>Krayton</cp:lastModifiedBy>
  <dcterms:created xsi:type="dcterms:W3CDTF">2008-03-12T01:44:54Z</dcterms:created>
  <dcterms:modified xsi:type="dcterms:W3CDTF">2015-10-18T01:16:45Z</dcterms:modified>
</cp:coreProperties>
</file>